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Q:\FINSTATE\Sept 2021\Final\LHGH\Excels for web\"/>
    </mc:Choice>
  </mc:AlternateContent>
  <xr:revisionPtr revIDLastSave="0" documentId="13_ncr:1_{8B26939B-E468-4890-BE3D-8693B3F62972}" xr6:coauthVersionLast="4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5" i="1" l="1"/>
  <c r="C53" i="1"/>
  <c r="B61" i="1"/>
  <c r="C34" i="1"/>
  <c r="C33" i="1"/>
  <c r="C8" i="1"/>
  <c r="B11" i="1" l="1"/>
  <c r="D11" i="1"/>
  <c r="C70" i="1"/>
  <c r="D75" i="1"/>
  <c r="D83" i="1" s="1"/>
  <c r="D72" i="1" s="1"/>
  <c r="D30" i="1"/>
  <c r="B30" i="1"/>
  <c r="C11" i="1" l="1"/>
  <c r="D61" i="1"/>
  <c r="C61" i="1" s="1"/>
  <c r="C59" i="1"/>
  <c r="D21" i="1" l="1"/>
  <c r="D23" i="1" s="1"/>
  <c r="D26" i="1" s="1"/>
  <c r="D46" i="1" s="1"/>
  <c r="D53" i="1" s="1"/>
  <c r="D55" i="1" s="1"/>
  <c r="D57" i="1" s="1"/>
  <c r="B75" i="1" l="1"/>
  <c r="B83" i="1" s="1"/>
  <c r="C83" i="1" l="1"/>
  <c r="C72" i="1"/>
  <c r="C73" i="1"/>
  <c r="B21" i="1" l="1"/>
  <c r="C21" i="1" s="1"/>
  <c r="B23" i="1" l="1"/>
  <c r="B26" i="1" s="1"/>
  <c r="B46" i="1" s="1"/>
  <c r="B53" i="1" s="1"/>
  <c r="B57" i="1" l="1"/>
  <c r="C57" i="1" s="1"/>
</calcChain>
</file>

<file path=xl/sharedStrings.xml><?xml version="1.0" encoding="utf-8"?>
<sst xmlns="http://schemas.openxmlformats.org/spreadsheetml/2006/main" count="86" uniqueCount="59">
  <si>
    <t>%</t>
  </si>
  <si>
    <t>R'm</t>
  </si>
  <si>
    <t>Revenue</t>
  </si>
  <si>
    <t>Operating expenses</t>
  </si>
  <si>
    <t>Finance income</t>
  </si>
  <si>
    <t>Finance cost</t>
  </si>
  <si>
    <t>Profit before tax</t>
  </si>
  <si>
    <t>Tax expense</t>
  </si>
  <si>
    <t>Items that may be reclassified to profit or loss</t>
  </si>
  <si>
    <t>Profit after tax attributable to:</t>
  </si>
  <si>
    <t>Ordinary equity holders of the parent</t>
  </si>
  <si>
    <t>Non-controlling interest</t>
  </si>
  <si>
    <t>Weighted average number of shares in issue (million)</t>
  </si>
  <si>
    <t>Headline earnings per share (cents)</t>
  </si>
  <si>
    <t>Diluted headline earnings per share (cents)</t>
  </si>
  <si>
    <t>Headline earnings (R'm)</t>
  </si>
  <si>
    <t>change</t>
  </si>
  <si>
    <t>Total comprehensive income attributable to:</t>
  </si>
  <si>
    <t>Gain on derecognition of lease asset and liability</t>
  </si>
  <si>
    <t>Share of associates' and joint ventures' net profit after tax</t>
  </si>
  <si>
    <r>
      <t>2020</t>
    </r>
    <r>
      <rPr>
        <sz val="10"/>
        <rFont val="Calibri"/>
        <family val="2"/>
      </rPr>
      <t>¹</t>
    </r>
  </si>
  <si>
    <t>Continuing operations</t>
  </si>
  <si>
    <t>Profit after tax from continuing operations</t>
  </si>
  <si>
    <t>Discontinued operation</t>
  </si>
  <si>
    <t xml:space="preserve">Profit after tax </t>
  </si>
  <si>
    <t>From continuing operations</t>
  </si>
  <si>
    <t>Basic</t>
  </si>
  <si>
    <t>Diluted</t>
  </si>
  <si>
    <t>From continuing and discontinued operations</t>
  </si>
  <si>
    <t>Total comprehensive income attributable to ordinary equity holders of the parent arises from:</t>
  </si>
  <si>
    <t>HEADLINE EANRINGS PER SHARE</t>
  </si>
  <si>
    <t>Exchange gain reclassified to profit or loss on disposal of discontinued operation</t>
  </si>
  <si>
    <t>Loss on disposal of discontinued operation (after withholding tax)</t>
  </si>
  <si>
    <t xml:space="preserve">SUMMARISED CONSOLIDATED STATEMENT OF PROFIT OR LOSS </t>
  </si>
  <si>
    <t>for the year ended 30 September 2021</t>
  </si>
  <si>
    <t>SUMMARISED CONSOLIDATED STATEMENT OF COMPREHENSIVE INCOME</t>
  </si>
  <si>
    <t>Total comprehensive income for the year</t>
  </si>
  <si>
    <t>Operating profit before items below</t>
  </si>
  <si>
    <t>Impairment of assets and investments</t>
  </si>
  <si>
    <t>Profit on remeasuring previously held interest in associate to fair value</t>
  </si>
  <si>
    <t>Transaction costs relating to acquisitions and disposals</t>
  </si>
  <si>
    <t>Profit/(loss) from discontinued operation</t>
  </si>
  <si>
    <t>Movement in FCTR of discontinued operation, net of tax</t>
  </si>
  <si>
    <t xml:space="preserve">Profit/(loss) attributable to ordinary equity holders </t>
  </si>
  <si>
    <t>Adjustments (net of tax):</t>
  </si>
  <si>
    <t>Impairment of assets and investments from continuing operations</t>
  </si>
  <si>
    <t>Impairment of investment from discontinued operation</t>
  </si>
  <si>
    <t>Loss on disposal of property, plant and equipment</t>
  </si>
  <si>
    <t>&gt;100%</t>
  </si>
  <si>
    <r>
      <t>Retirement benefit asset and post-employment medical aid, net of tax</t>
    </r>
    <r>
      <rPr>
        <vertAlign val="superscript"/>
        <sz val="10"/>
        <rFont val="Calibri body"/>
      </rPr>
      <t>1</t>
    </r>
  </si>
  <si>
    <t>¹ Includes tax of R17 million</t>
  </si>
  <si>
    <t>Other income and retirement benefit asset and post-employment medical aid income</t>
  </si>
  <si>
    <t>Fair value gain/(loss) on financial instruments</t>
  </si>
  <si>
    <t>Earnings/(loss) per share (cents)</t>
  </si>
  <si>
    <t>Items that will not be reclassified to profit or loss</t>
  </si>
  <si>
    <t>Headline earnings from continuing and discontinued operations</t>
  </si>
  <si>
    <r>
      <rPr>
        <sz val="8"/>
        <color theme="1"/>
        <rFont val="Calibri"/>
        <family val="2"/>
      </rPr>
      <t>¹</t>
    </r>
    <r>
      <rPr>
        <sz val="8"/>
        <color theme="1"/>
        <rFont val="Calibri body"/>
      </rPr>
      <t xml:space="preserve"> </t>
    </r>
    <r>
      <rPr>
        <sz val="8"/>
        <color theme="1"/>
        <rFont val="Calibri body"/>
        <family val="2"/>
      </rPr>
      <t xml:space="preserve">Prior year re-presented. Scanmed S.A (Scanmed) was disposed of on 26 March 2021 and is included under discontinued operation. </t>
    </r>
  </si>
  <si>
    <t>Other comprehensive income</t>
  </si>
  <si>
    <t>Movement in foreign currency translation reserve (FCTR) of continuing foreign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</si>
</sst>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.00_-;\-* #,##0.00_-;_-* &quot;-&quot;??_-;_-@_-"/>
    <numFmt numFmtId="165" formatCode="#,##0;\(#,##0\)"/>
    <numFmt numFmtId="166" formatCode="0.0%"/>
    <numFmt numFmtId="167" formatCode="_(* #,##0.0_);_(* \(#,##0.0\);_(* &quot;-&quot;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sz val="10"/>
      <name val="Calibri body"/>
    </font>
    <font>
      <sz val="10"/>
      <color rgb="FF414042"/>
      <name val="Calibri body"/>
    </font>
    <font>
      <b/>
      <sz val="10"/>
      <color rgb="FF002060"/>
      <name val="Calibri body"/>
    </font>
    <font>
      <b/>
      <sz val="10"/>
      <color rgb="FF000050"/>
      <name val="Calibri body"/>
    </font>
    <font>
      <sz val="10"/>
      <name val="Calibri"/>
      <family val="2"/>
    </font>
    <font>
      <sz val="8"/>
      <color theme="1"/>
      <name val="Calibri body"/>
      <family val="2"/>
    </font>
    <font>
      <sz val="8"/>
      <color theme="1"/>
      <name val="Calibri"/>
      <family val="2"/>
    </font>
    <font>
      <sz val="8"/>
      <color theme="1"/>
      <name val="Calibri body"/>
    </font>
    <font>
      <sz val="10"/>
      <color rgb="FF002060"/>
      <name val="Calibri body"/>
    </font>
    <font>
      <b/>
      <sz val="10"/>
      <name val="Calibri body"/>
    </font>
    <font>
      <vertAlign val="superscript"/>
      <sz val="1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medium">
        <color rgb="FF00206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/>
    <xf numFmtId="166" fontId="4" fillId="0" borderId="0" xfId="2" applyNumberFormat="1" applyFont="1"/>
    <xf numFmtId="0" fontId="7" fillId="0" borderId="0" xfId="0" applyFont="1"/>
    <xf numFmtId="49" fontId="6" fillId="0" borderId="0" xfId="0" applyNumberFormat="1" applyFont="1" applyBorder="1" applyAlignment="1">
      <alignment horizontal="right" wrapText="1"/>
    </xf>
    <xf numFmtId="0" fontId="5" fillId="0" borderId="0" xfId="3" applyFont="1" applyFill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6" fillId="0" borderId="0" xfId="3" quotePrefix="1" applyFont="1" applyFill="1" applyBorder="1" applyAlignment="1">
      <alignment horizontal="right"/>
    </xf>
    <xf numFmtId="167" fontId="6" fillId="0" borderId="0" xfId="0" applyNumberFormat="1" applyFont="1" applyAlignment="1">
      <alignment horizontal="right"/>
    </xf>
    <xf numFmtId="37" fontId="6" fillId="0" borderId="3" xfId="3" applyNumberFormat="1" applyFont="1" applyFill="1" applyBorder="1" applyAlignment="1">
      <alignment horizontal="right"/>
    </xf>
    <xf numFmtId="166" fontId="6" fillId="0" borderId="0" xfId="2" applyNumberFormat="1" applyFont="1" applyFill="1" applyAlignment="1">
      <alignment horizontal="right"/>
    </xf>
    <xf numFmtId="164" fontId="6" fillId="0" borderId="0" xfId="1" applyFont="1" applyFill="1" applyAlignment="1">
      <alignment horizontal="right"/>
    </xf>
    <xf numFmtId="165" fontId="6" fillId="0" borderId="0" xfId="1" applyNumberFormat="1" applyFont="1" applyFill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NumberFormat="1" applyFont="1" applyBorder="1" applyAlignment="1">
      <alignment horizontal="right" wrapText="1"/>
    </xf>
    <xf numFmtId="0" fontId="5" fillId="0" borderId="0" xfId="3" applyFont="1" applyFill="1" applyBorder="1" applyAlignment="1">
      <alignment horizontal="right"/>
    </xf>
    <xf numFmtId="41" fontId="5" fillId="0" borderId="0" xfId="1" applyNumberFormat="1" applyFont="1" applyFill="1" applyBorder="1"/>
    <xf numFmtId="41" fontId="5" fillId="0" borderId="0" xfId="3" applyNumberFormat="1" applyFont="1" applyFill="1"/>
    <xf numFmtId="41" fontId="5" fillId="0" borderId="1" xfId="1" applyNumberFormat="1" applyFont="1" applyFill="1" applyBorder="1"/>
    <xf numFmtId="41" fontId="5" fillId="0" borderId="2" xfId="1" applyNumberFormat="1" applyFont="1" applyFill="1" applyBorder="1"/>
    <xf numFmtId="41" fontId="5" fillId="0" borderId="0" xfId="1" applyNumberFormat="1" applyFont="1" applyFill="1"/>
    <xf numFmtId="0" fontId="5" fillId="0" borderId="0" xfId="3" applyFont="1" applyFill="1"/>
    <xf numFmtId="0" fontId="4" fillId="0" borderId="3" xfId="0" applyFont="1" applyBorder="1"/>
    <xf numFmtId="41" fontId="8" fillId="2" borderId="0" xfId="3" applyNumberFormat="1" applyFont="1" applyFill="1" applyAlignment="1">
      <alignment horizontal="right"/>
    </xf>
    <xf numFmtId="41" fontId="8" fillId="2" borderId="3" xfId="3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41" fontId="8" fillId="2" borderId="2" xfId="3" applyNumberFormat="1" applyFont="1" applyFill="1" applyBorder="1" applyAlignment="1">
      <alignment horizontal="right"/>
    </xf>
    <xf numFmtId="166" fontId="6" fillId="0" borderId="3" xfId="2" applyNumberFormat="1" applyFont="1" applyFill="1" applyBorder="1" applyAlignment="1">
      <alignment horizontal="right"/>
    </xf>
    <xf numFmtId="41" fontId="5" fillId="0" borderId="3" xfId="3" applyNumberFormat="1" applyFont="1" applyFill="1" applyBorder="1"/>
    <xf numFmtId="0" fontId="7" fillId="0" borderId="0" xfId="0" applyNumberFormat="1" applyFont="1" applyAlignment="1">
      <alignment horizontal="right" wrapText="1"/>
    </xf>
    <xf numFmtId="0" fontId="3" fillId="0" borderId="2" xfId="0" applyFont="1" applyBorder="1"/>
    <xf numFmtId="41" fontId="8" fillId="2" borderId="0" xfId="3" applyNumberFormat="1" applyFont="1" applyFill="1" applyBorder="1" applyAlignment="1">
      <alignment horizontal="right"/>
    </xf>
    <xf numFmtId="167" fontId="4" fillId="0" borderId="0" xfId="0" applyNumberFormat="1" applyFont="1" applyAlignment="1">
      <alignment horizontal="right"/>
    </xf>
    <xf numFmtId="41" fontId="5" fillId="0" borderId="0" xfId="3" applyNumberFormat="1" applyFont="1" applyAlignment="1">
      <alignment horizontal="right"/>
    </xf>
    <xf numFmtId="0" fontId="4" fillId="0" borderId="2" xfId="0" applyFont="1" applyBorder="1"/>
    <xf numFmtId="167" fontId="4" fillId="0" borderId="2" xfId="0" applyNumberFormat="1" applyFont="1" applyBorder="1" applyAlignment="1">
      <alignment horizontal="right"/>
    </xf>
    <xf numFmtId="41" fontId="5" fillId="0" borderId="2" xfId="3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41" fontId="5" fillId="0" borderId="0" xfId="3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167" fontId="8" fillId="2" borderId="0" xfId="3" applyNumberFormat="1" applyFont="1" applyFill="1" applyBorder="1" applyAlignment="1">
      <alignment horizontal="right"/>
    </xf>
    <xf numFmtId="167" fontId="5" fillId="0" borderId="0" xfId="3" applyNumberFormat="1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167" fontId="8" fillId="2" borderId="3" xfId="3" applyNumberFormat="1" applyFont="1" applyFill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5" fillId="0" borderId="3" xfId="3" applyNumberFormat="1" applyFont="1" applyBorder="1" applyAlignment="1">
      <alignment horizontal="right"/>
    </xf>
    <xf numFmtId="41" fontId="8" fillId="0" borderId="0" xfId="3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10" fillId="0" borderId="0" xfId="0" applyFont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right" wrapText="1"/>
    </xf>
    <xf numFmtId="0" fontId="3" fillId="0" borderId="4" xfId="0" applyFont="1" applyBorder="1"/>
    <xf numFmtId="0" fontId="4" fillId="0" borderId="5" xfId="0" applyFont="1" applyBorder="1"/>
    <xf numFmtId="0" fontId="6" fillId="0" borderId="5" xfId="3" quotePrefix="1" applyFont="1" applyFill="1" applyBorder="1" applyAlignment="1">
      <alignment horizontal="right"/>
    </xf>
    <xf numFmtId="0" fontId="5" fillId="0" borderId="5" xfId="3" applyFont="1" applyFill="1" applyBorder="1" applyAlignment="1">
      <alignment horizontal="right"/>
    </xf>
    <xf numFmtId="0" fontId="13" fillId="0" borderId="0" xfId="0" applyFont="1"/>
    <xf numFmtId="0" fontId="14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wrapText="1"/>
    </xf>
    <xf numFmtId="41" fontId="5" fillId="0" borderId="2" xfId="3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167" fontId="6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4" fillId="0" borderId="0" xfId="0" applyFont="1" applyBorder="1" applyAlignment="1">
      <alignment horizontal="left" wrapText="1"/>
    </xf>
    <xf numFmtId="41" fontId="8" fillId="0" borderId="6" xfId="3" applyNumberFormat="1" applyFont="1" applyFill="1" applyBorder="1" applyAlignment="1">
      <alignment horizontal="right"/>
    </xf>
    <xf numFmtId="0" fontId="5" fillId="0" borderId="0" xfId="0" applyFont="1"/>
    <xf numFmtId="167" fontId="5" fillId="0" borderId="0" xfId="3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left" wrapText="1"/>
    </xf>
    <xf numFmtId="0" fontId="14" fillId="0" borderId="2" xfId="0" applyFont="1" applyBorder="1" applyAlignment="1"/>
    <xf numFmtId="0" fontId="4" fillId="0" borderId="0" xfId="0" applyFont="1" applyAlignment="1"/>
  </cellXfs>
  <cellStyles count="4">
    <cellStyle name="Comma" xfId="1" builtinId="3"/>
    <cellStyle name="Normal" xfId="0" builtinId="0"/>
    <cellStyle name="Normal 10" xfId="3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414042"/>
      <color rgb="FF000050"/>
      <color rgb="FF0C21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"/>
  <sheetViews>
    <sheetView showGridLines="0" tabSelected="1" zoomScale="85" zoomScaleNormal="85" workbookViewId="0">
      <selection activeCell="I14" sqref="I14"/>
    </sheetView>
  </sheetViews>
  <sheetFormatPr defaultColWidth="8.90625" defaultRowHeight="13"/>
  <cols>
    <col min="1" max="1" width="56" style="2" customWidth="1"/>
    <col min="2" max="2" width="13.90625" style="1" customWidth="1"/>
    <col min="3" max="3" width="9.08984375" style="3" bestFit="1" customWidth="1"/>
    <col min="4" max="4" width="13.90625" style="2" customWidth="1"/>
    <col min="5" max="16384" width="8.90625" style="2"/>
  </cols>
  <sheetData>
    <row r="1" spans="1:7">
      <c r="A1" s="6" t="s">
        <v>33</v>
      </c>
    </row>
    <row r="2" spans="1:7">
      <c r="A2" s="61" t="s">
        <v>34</v>
      </c>
    </row>
    <row r="3" spans="1:7" ht="13.5" thickBot="1">
      <c r="A3" s="8"/>
      <c r="B3" s="57"/>
      <c r="C3" s="11"/>
      <c r="D3" s="10"/>
    </row>
    <row r="4" spans="1:7" ht="14.15" customHeight="1">
      <c r="B4" s="36">
        <v>2021</v>
      </c>
      <c r="C4" s="7" t="s">
        <v>0</v>
      </c>
      <c r="D4" s="21" t="s">
        <v>20</v>
      </c>
    </row>
    <row r="5" spans="1:7">
      <c r="B5" s="56" t="s">
        <v>1</v>
      </c>
      <c r="C5" s="12" t="s">
        <v>16</v>
      </c>
      <c r="D5" s="22" t="s">
        <v>1</v>
      </c>
    </row>
    <row r="6" spans="1:7" ht="3.65" customHeight="1">
      <c r="A6" s="58"/>
      <c r="B6" s="58"/>
      <c r="C6" s="59"/>
      <c r="D6" s="60"/>
    </row>
    <row r="7" spans="1:7">
      <c r="A7" s="9" t="s">
        <v>21</v>
      </c>
      <c r="B7" s="30"/>
      <c r="C7" s="12"/>
      <c r="D7" s="22"/>
    </row>
    <row r="8" spans="1:7">
      <c r="A8" s="2" t="s">
        <v>2</v>
      </c>
      <c r="B8" s="30">
        <v>26885</v>
      </c>
      <c r="C8" s="13">
        <f>(B8/D8-1)*100</f>
        <v>12.720640643998159</v>
      </c>
      <c r="D8" s="23">
        <v>23851</v>
      </c>
      <c r="G8" s="5"/>
    </row>
    <row r="9" spans="1:7" ht="25.25" customHeight="1">
      <c r="A9" s="68" t="s">
        <v>51</v>
      </c>
      <c r="B9" s="30">
        <v>286</v>
      </c>
      <c r="C9" s="13"/>
      <c r="D9" s="23">
        <v>217</v>
      </c>
      <c r="G9" s="5"/>
    </row>
    <row r="10" spans="1:7">
      <c r="A10" s="29" t="s">
        <v>3</v>
      </c>
      <c r="B10" s="31">
        <v>-24191</v>
      </c>
      <c r="C10" s="14"/>
      <c r="D10" s="24">
        <v>-21947</v>
      </c>
      <c r="G10" s="5"/>
    </row>
    <row r="11" spans="1:7">
      <c r="A11" s="1" t="s">
        <v>37</v>
      </c>
      <c r="B11" s="30">
        <f>SUM(B8:B10)</f>
        <v>2980</v>
      </c>
      <c r="C11" s="13">
        <f>(B11/D11-1)*100</f>
        <v>40.499764262140502</v>
      </c>
      <c r="D11" s="25">
        <f>SUM(D8:D10)</f>
        <v>2121</v>
      </c>
      <c r="G11" s="5"/>
    </row>
    <row r="12" spans="1:7">
      <c r="A12" s="2" t="s">
        <v>52</v>
      </c>
      <c r="B12" s="30">
        <v>32</v>
      </c>
      <c r="C12" s="15"/>
      <c r="D12" s="24">
        <v>-5</v>
      </c>
      <c r="G12" s="5"/>
    </row>
    <row r="13" spans="1:7">
      <c r="A13" s="2" t="s">
        <v>18</v>
      </c>
      <c r="B13" s="32">
        <v>0</v>
      </c>
      <c r="C13" s="15"/>
      <c r="D13" s="24">
        <v>75</v>
      </c>
      <c r="G13" s="5"/>
    </row>
    <row r="14" spans="1:7">
      <c r="A14" s="2" t="s">
        <v>38</v>
      </c>
      <c r="B14" s="30">
        <v>-14</v>
      </c>
      <c r="C14" s="15"/>
      <c r="D14" s="23">
        <v>-5</v>
      </c>
      <c r="G14" s="5"/>
    </row>
    <row r="15" spans="1:7">
      <c r="A15" s="77" t="s">
        <v>39</v>
      </c>
      <c r="B15" s="30">
        <v>28</v>
      </c>
      <c r="C15" s="15"/>
      <c r="D15" s="23">
        <v>0</v>
      </c>
      <c r="G15" s="5"/>
    </row>
    <row r="16" spans="1:7">
      <c r="A16" s="73" t="s">
        <v>47</v>
      </c>
      <c r="B16" s="30">
        <v>-17</v>
      </c>
      <c r="C16" s="15"/>
      <c r="D16" s="23">
        <v>-6</v>
      </c>
      <c r="G16" s="5"/>
    </row>
    <row r="17" spans="1:7">
      <c r="A17" s="2" t="s">
        <v>40</v>
      </c>
      <c r="B17" s="30">
        <v>-3</v>
      </c>
      <c r="C17" s="15"/>
      <c r="D17" s="23">
        <v>-8</v>
      </c>
      <c r="G17" s="5"/>
    </row>
    <row r="18" spans="1:7">
      <c r="A18" s="2" t="s">
        <v>4</v>
      </c>
      <c r="B18" s="30">
        <v>169</v>
      </c>
      <c r="C18" s="16"/>
      <c r="D18" s="23">
        <v>85</v>
      </c>
      <c r="G18" s="5"/>
    </row>
    <row r="19" spans="1:7">
      <c r="A19" s="2" t="s">
        <v>5</v>
      </c>
      <c r="B19" s="30">
        <v>-791</v>
      </c>
      <c r="C19" s="17"/>
      <c r="D19" s="24">
        <v>-878</v>
      </c>
      <c r="G19" s="5"/>
    </row>
    <row r="20" spans="1:7">
      <c r="A20" s="29" t="s">
        <v>19</v>
      </c>
      <c r="B20" s="31">
        <v>25</v>
      </c>
      <c r="C20" s="17"/>
      <c r="D20" s="23">
        <v>14</v>
      </c>
      <c r="G20" s="5"/>
    </row>
    <row r="21" spans="1:7">
      <c r="A21" s="1" t="s">
        <v>6</v>
      </c>
      <c r="B21" s="30">
        <f>SUM(B11:B20)</f>
        <v>2409</v>
      </c>
      <c r="C21" s="69">
        <f>(B21/D21-1)*100</f>
        <v>72.936109117013643</v>
      </c>
      <c r="D21" s="25">
        <f>SUM(D11:D20)</f>
        <v>1393</v>
      </c>
      <c r="G21" s="5"/>
    </row>
    <row r="22" spans="1:7">
      <c r="A22" s="29" t="s">
        <v>7</v>
      </c>
      <c r="B22" s="31">
        <v>-642</v>
      </c>
      <c r="C22" s="34"/>
      <c r="D22" s="35">
        <v>-556</v>
      </c>
      <c r="G22" s="5"/>
    </row>
    <row r="23" spans="1:7">
      <c r="A23" s="1" t="s">
        <v>22</v>
      </c>
      <c r="B23" s="30">
        <f>SUM(B21:B22)</f>
        <v>1767</v>
      </c>
      <c r="C23" s="18" t="s">
        <v>48</v>
      </c>
      <c r="D23" s="23">
        <f>SUM(D21:D22)</f>
        <v>837</v>
      </c>
      <c r="G23" s="5"/>
    </row>
    <row r="24" spans="1:7">
      <c r="A24" s="1" t="s">
        <v>23</v>
      </c>
      <c r="B24" s="30"/>
      <c r="C24" s="18"/>
      <c r="D24" s="23"/>
      <c r="G24" s="5"/>
    </row>
    <row r="25" spans="1:7">
      <c r="A25" s="2" t="s">
        <v>41</v>
      </c>
      <c r="B25" s="30">
        <v>87</v>
      </c>
      <c r="C25" s="16"/>
      <c r="D25" s="23">
        <v>-799</v>
      </c>
      <c r="G25" s="5"/>
    </row>
    <row r="26" spans="1:7" ht="13.5" thickBot="1">
      <c r="A26" s="37" t="s">
        <v>24</v>
      </c>
      <c r="B26" s="33">
        <f>SUM(B23:B25)</f>
        <v>1854</v>
      </c>
      <c r="C26" s="19" t="s">
        <v>48</v>
      </c>
      <c r="D26" s="26">
        <f>SUM(D23:D25)</f>
        <v>38</v>
      </c>
      <c r="G26" s="5"/>
    </row>
    <row r="27" spans="1:7">
      <c r="A27" s="1" t="s">
        <v>9</v>
      </c>
      <c r="B27" s="30"/>
      <c r="C27" s="39"/>
      <c r="D27" s="40"/>
      <c r="G27" s="5"/>
    </row>
    <row r="28" spans="1:7">
      <c r="A28" s="70" t="s">
        <v>10</v>
      </c>
      <c r="B28" s="30">
        <v>1754</v>
      </c>
      <c r="C28" s="39" t="s">
        <v>48</v>
      </c>
      <c r="D28" s="40">
        <v>-93</v>
      </c>
      <c r="G28" s="5"/>
    </row>
    <row r="29" spans="1:7">
      <c r="A29" s="70" t="s">
        <v>11</v>
      </c>
      <c r="B29" s="30">
        <v>100</v>
      </c>
      <c r="C29" s="39"/>
      <c r="D29" s="40">
        <v>131</v>
      </c>
      <c r="G29" s="5"/>
    </row>
    <row r="30" spans="1:7" ht="13.5" thickBot="1">
      <c r="A30" s="41"/>
      <c r="B30" s="33">
        <f>SUM(B28:B29)</f>
        <v>1854</v>
      </c>
      <c r="C30" s="42" t="s">
        <v>48</v>
      </c>
      <c r="D30" s="43">
        <f>SUM(D28:D29)</f>
        <v>38</v>
      </c>
      <c r="G30" s="5"/>
    </row>
    <row r="31" spans="1:7">
      <c r="A31" s="1" t="s">
        <v>53</v>
      </c>
      <c r="B31" s="38"/>
      <c r="C31" s="44"/>
      <c r="D31" s="45"/>
      <c r="G31" s="5"/>
    </row>
    <row r="32" spans="1:7">
      <c r="A32" s="10" t="s">
        <v>25</v>
      </c>
      <c r="B32" s="38"/>
      <c r="C32" s="44"/>
      <c r="D32" s="45"/>
      <c r="G32" s="5"/>
    </row>
    <row r="33" spans="1:7">
      <c r="A33" s="46" t="s">
        <v>26</v>
      </c>
      <c r="B33" s="47">
        <v>114.6</v>
      </c>
      <c r="C33" s="39">
        <f>(B33/D33-1)*100</f>
        <v>136.28865979381445</v>
      </c>
      <c r="D33" s="48">
        <v>48.5</v>
      </c>
      <c r="G33" s="5"/>
    </row>
    <row r="34" spans="1:7">
      <c r="A34" s="46" t="s">
        <v>27</v>
      </c>
      <c r="B34" s="47">
        <v>114.3</v>
      </c>
      <c r="C34" s="39">
        <f>(B34/D34-1)*100</f>
        <v>136.15702479338844</v>
      </c>
      <c r="D34" s="74">
        <v>48.4</v>
      </c>
      <c r="G34" s="5"/>
    </row>
    <row r="35" spans="1:7">
      <c r="A35" s="10" t="s">
        <v>28</v>
      </c>
      <c r="B35" s="47"/>
      <c r="C35" s="44"/>
      <c r="D35" s="48"/>
      <c r="G35" s="5"/>
    </row>
    <row r="36" spans="1:7">
      <c r="A36" s="46" t="s">
        <v>26</v>
      </c>
      <c r="B36" s="47">
        <v>120.6</v>
      </c>
      <c r="C36" s="39" t="s">
        <v>48</v>
      </c>
      <c r="D36" s="48">
        <v>-6.4</v>
      </c>
      <c r="G36" s="5"/>
    </row>
    <row r="37" spans="1:7">
      <c r="A37" s="49" t="s">
        <v>27</v>
      </c>
      <c r="B37" s="50">
        <v>120.3</v>
      </c>
      <c r="C37" s="51" t="s">
        <v>48</v>
      </c>
      <c r="D37" s="52">
        <v>-6.4</v>
      </c>
      <c r="G37" s="5"/>
    </row>
    <row r="38" spans="1:7" ht="24" customHeight="1">
      <c r="A38" s="75" t="s">
        <v>56</v>
      </c>
      <c r="B38" s="75"/>
      <c r="C38" s="75"/>
      <c r="D38" s="75"/>
      <c r="G38" s="5"/>
    </row>
    <row r="39" spans="1:7" ht="18.649999999999999" customHeight="1">
      <c r="A39" s="55"/>
      <c r="B39" s="55"/>
      <c r="C39" s="55"/>
      <c r="D39" s="55"/>
      <c r="G39" s="5"/>
    </row>
    <row r="40" spans="1:7">
      <c r="A40" s="6" t="s">
        <v>35</v>
      </c>
      <c r="B40" s="53"/>
      <c r="C40" s="44"/>
      <c r="D40" s="45"/>
      <c r="G40" s="5"/>
    </row>
    <row r="41" spans="1:7">
      <c r="A41" s="61" t="s">
        <v>34</v>
      </c>
      <c r="B41" s="53"/>
      <c r="C41" s="44"/>
      <c r="D41" s="45"/>
      <c r="G41" s="5"/>
    </row>
    <row r="42" spans="1:7" ht="13.5" thickBot="1">
      <c r="A42" s="28"/>
      <c r="B42" s="57"/>
      <c r="C42" s="44"/>
      <c r="D42" s="45"/>
      <c r="G42" s="5"/>
    </row>
    <row r="43" spans="1:7" ht="15" customHeight="1">
      <c r="B43" s="36">
        <v>2021</v>
      </c>
      <c r="C43" s="7" t="s">
        <v>0</v>
      </c>
      <c r="D43" s="21">
        <v>2020</v>
      </c>
      <c r="G43" s="5"/>
    </row>
    <row r="44" spans="1:7">
      <c r="B44" s="56" t="s">
        <v>1</v>
      </c>
      <c r="C44" s="12" t="s">
        <v>16</v>
      </c>
      <c r="D44" s="22" t="s">
        <v>1</v>
      </c>
      <c r="G44" s="5"/>
    </row>
    <row r="45" spans="1:7" ht="5.15" customHeight="1">
      <c r="A45" s="58"/>
      <c r="B45" s="58"/>
      <c r="C45" s="59"/>
      <c r="D45" s="60"/>
      <c r="G45" s="5"/>
    </row>
    <row r="46" spans="1:7">
      <c r="A46" s="1" t="s">
        <v>24</v>
      </c>
      <c r="B46" s="38">
        <f>B26</f>
        <v>1854</v>
      </c>
      <c r="C46" s="39" t="s">
        <v>48</v>
      </c>
      <c r="D46" s="23">
        <f>D26</f>
        <v>38</v>
      </c>
      <c r="G46" s="5"/>
    </row>
    <row r="47" spans="1:7">
      <c r="A47" s="62" t="s">
        <v>57</v>
      </c>
      <c r="B47" s="38"/>
      <c r="C47" s="16"/>
      <c r="D47" s="23"/>
      <c r="G47" s="5"/>
    </row>
    <row r="48" spans="1:7">
      <c r="A48" s="71" t="s">
        <v>8</v>
      </c>
      <c r="B48" s="38"/>
      <c r="C48" s="16"/>
      <c r="D48" s="23"/>
      <c r="G48" s="5"/>
    </row>
    <row r="49" spans="1:7" ht="25.5">
      <c r="A49" s="63" t="s">
        <v>58</v>
      </c>
      <c r="B49" s="38">
        <v>-765</v>
      </c>
      <c r="C49" s="16"/>
      <c r="D49" s="24">
        <v>1668</v>
      </c>
      <c r="G49" s="5"/>
    </row>
    <row r="50" spans="1:7">
      <c r="A50" s="63" t="s">
        <v>42</v>
      </c>
      <c r="B50" s="38">
        <v>-143</v>
      </c>
      <c r="C50" s="16"/>
      <c r="D50" s="24">
        <v>165</v>
      </c>
      <c r="G50" s="5"/>
    </row>
    <row r="51" spans="1:7">
      <c r="A51" s="71" t="s">
        <v>54</v>
      </c>
      <c r="B51" s="38"/>
      <c r="C51" s="17"/>
      <c r="D51" s="23"/>
      <c r="G51" s="5"/>
    </row>
    <row r="52" spans="1:7" ht="27.5">
      <c r="A52" s="63" t="s">
        <v>49</v>
      </c>
      <c r="B52" s="38">
        <v>44</v>
      </c>
      <c r="C52" s="16"/>
      <c r="D52" s="24">
        <v>-13</v>
      </c>
      <c r="G52" s="5"/>
    </row>
    <row r="53" spans="1:7" ht="13.5" thickBot="1">
      <c r="A53" s="37" t="s">
        <v>36</v>
      </c>
      <c r="B53" s="33">
        <f>SUM(B46:B52)</f>
        <v>990</v>
      </c>
      <c r="C53" s="42">
        <f t="shared" ref="C53" si="0">(B53/D53-1)*100</f>
        <v>-46.716899892357375</v>
      </c>
      <c r="D53" s="67">
        <f>SUM(D46:D52)</f>
        <v>1858</v>
      </c>
      <c r="G53" s="5"/>
    </row>
    <row r="54" spans="1:7">
      <c r="A54" s="1" t="s">
        <v>17</v>
      </c>
      <c r="B54" s="30"/>
      <c r="C54" s="39"/>
      <c r="D54" s="40"/>
      <c r="G54" s="5"/>
    </row>
    <row r="55" spans="1:7">
      <c r="A55" s="70" t="s">
        <v>10</v>
      </c>
      <c r="B55" s="30">
        <v>918</v>
      </c>
      <c r="C55" s="39">
        <f>(B55/D55-1)*100</f>
        <v>-46.25292740046838</v>
      </c>
      <c r="D55" s="40">
        <f>D53-D56</f>
        <v>1708</v>
      </c>
      <c r="G55" s="5"/>
    </row>
    <row r="56" spans="1:7">
      <c r="A56" s="70" t="s">
        <v>11</v>
      </c>
      <c r="B56" s="30">
        <v>72</v>
      </c>
      <c r="C56" s="39"/>
      <c r="D56" s="40">
        <v>150</v>
      </c>
      <c r="G56" s="5"/>
    </row>
    <row r="57" spans="1:7" ht="13.5" thickBot="1">
      <c r="A57" s="41"/>
      <c r="B57" s="33">
        <f>SUM(B55:B56)</f>
        <v>990</v>
      </c>
      <c r="C57" s="42">
        <f t="shared" ref="C57" si="1">(B57/D57-1)*100</f>
        <v>-46.716899892357375</v>
      </c>
      <c r="D57" s="43">
        <f>SUM(D55:D56)</f>
        <v>1858</v>
      </c>
      <c r="G57" s="5"/>
    </row>
    <row r="58" spans="1:7" ht="26">
      <c r="A58" s="54" t="s">
        <v>29</v>
      </c>
      <c r="B58" s="30"/>
      <c r="C58" s="39"/>
      <c r="D58" s="40"/>
      <c r="G58" s="5"/>
    </row>
    <row r="59" spans="1:7">
      <c r="A59" s="70" t="s">
        <v>21</v>
      </c>
      <c r="B59" s="30">
        <v>974</v>
      </c>
      <c r="C59" s="39">
        <f t="shared" ref="C59" si="2">(B59/D59-1)*100</f>
        <v>-58.411614005123823</v>
      </c>
      <c r="D59" s="40">
        <v>2342</v>
      </c>
      <c r="G59" s="5"/>
    </row>
    <row r="60" spans="1:7">
      <c r="A60" s="70" t="s">
        <v>23</v>
      </c>
      <c r="B60" s="30">
        <v>-56</v>
      </c>
      <c r="C60" s="39"/>
      <c r="D60" s="40">
        <v>-634</v>
      </c>
      <c r="G60" s="5"/>
    </row>
    <row r="61" spans="1:7" ht="13.5" thickBot="1">
      <c r="A61" s="41"/>
      <c r="B61" s="33">
        <f>SUM(B59:B60)</f>
        <v>918</v>
      </c>
      <c r="C61" s="42">
        <f>(B61/D61-1)*100</f>
        <v>-46.25292740046838</v>
      </c>
      <c r="D61" s="43">
        <f>SUM(D59:D60)</f>
        <v>1708</v>
      </c>
      <c r="G61" s="5"/>
    </row>
    <row r="62" spans="1:7">
      <c r="A62" s="10" t="s">
        <v>50</v>
      </c>
      <c r="B62" s="53"/>
      <c r="C62" s="44"/>
      <c r="D62" s="45"/>
      <c r="G62" s="5"/>
    </row>
    <row r="63" spans="1:7">
      <c r="A63" s="10"/>
      <c r="B63" s="53"/>
      <c r="C63" s="44"/>
      <c r="D63" s="45"/>
      <c r="G63" s="5"/>
    </row>
    <row r="64" spans="1:7">
      <c r="A64" s="6" t="s">
        <v>30</v>
      </c>
      <c r="B64" s="53"/>
      <c r="C64" s="44"/>
      <c r="D64" s="45"/>
      <c r="G64" s="5"/>
    </row>
    <row r="65" spans="1:7">
      <c r="A65" s="61" t="s">
        <v>34</v>
      </c>
      <c r="B65" s="53"/>
      <c r="C65" s="44"/>
      <c r="D65" s="45"/>
      <c r="G65" s="5"/>
    </row>
    <row r="66" spans="1:7" ht="13.5" thickBot="1">
      <c r="A66" s="61"/>
      <c r="B66" s="72"/>
      <c r="C66" s="44"/>
      <c r="D66" s="45"/>
      <c r="G66" s="5"/>
    </row>
    <row r="67" spans="1:7">
      <c r="B67" s="36">
        <v>2021</v>
      </c>
      <c r="C67" s="7" t="s">
        <v>0</v>
      </c>
      <c r="D67" s="21">
        <v>2020</v>
      </c>
      <c r="G67" s="5"/>
    </row>
    <row r="68" spans="1:7">
      <c r="B68" s="56" t="s">
        <v>1</v>
      </c>
      <c r="C68" s="12" t="s">
        <v>16</v>
      </c>
      <c r="D68" s="22" t="s">
        <v>1</v>
      </c>
      <c r="G68" s="5"/>
    </row>
    <row r="69" spans="1:7" ht="5.4" customHeight="1">
      <c r="A69" s="58"/>
      <c r="B69" s="58"/>
      <c r="C69" s="59"/>
      <c r="D69" s="60"/>
      <c r="G69" s="5"/>
    </row>
    <row r="70" spans="1:7">
      <c r="A70" s="64" t="s">
        <v>12</v>
      </c>
      <c r="B70" s="38">
        <v>1454</v>
      </c>
      <c r="C70" s="39">
        <f t="shared" ref="C70:C73" si="3">(B70/D70-1)*100</f>
        <v>-6.8728522336769515E-2</v>
      </c>
      <c r="D70" s="45">
        <v>1455</v>
      </c>
      <c r="G70" s="5"/>
    </row>
    <row r="71" spans="1:7">
      <c r="A71" s="64" t="s">
        <v>28</v>
      </c>
      <c r="B71" s="47"/>
      <c r="C71" s="39"/>
      <c r="D71" s="48"/>
      <c r="G71" s="5"/>
    </row>
    <row r="72" spans="1:7">
      <c r="A72" s="65" t="s">
        <v>13</v>
      </c>
      <c r="B72" s="47">
        <v>111.1</v>
      </c>
      <c r="C72" s="39">
        <f t="shared" si="3"/>
        <v>128.13141683778233</v>
      </c>
      <c r="D72" s="48">
        <f>ROUND(D83/D70*100,1)</f>
        <v>48.7</v>
      </c>
      <c r="G72" s="5"/>
    </row>
    <row r="73" spans="1:7">
      <c r="A73" s="65" t="s">
        <v>14</v>
      </c>
      <c r="B73" s="47">
        <v>110.7</v>
      </c>
      <c r="C73" s="39">
        <f t="shared" si="3"/>
        <v>128.24742268041237</v>
      </c>
      <c r="D73" s="48">
        <v>48.5</v>
      </c>
      <c r="G73" s="5"/>
    </row>
    <row r="74" spans="1:7">
      <c r="A74" s="62" t="s">
        <v>15</v>
      </c>
      <c r="B74" s="38"/>
      <c r="C74" s="20"/>
      <c r="D74" s="27"/>
      <c r="G74" s="5"/>
    </row>
    <row r="75" spans="1:7">
      <c r="A75" s="66" t="s">
        <v>43</v>
      </c>
      <c r="B75" s="38">
        <f>B28</f>
        <v>1754</v>
      </c>
      <c r="C75" s="20"/>
      <c r="D75" s="24">
        <f>D28</f>
        <v>-93</v>
      </c>
      <c r="G75" s="5"/>
    </row>
    <row r="76" spans="1:7">
      <c r="A76" s="66" t="s">
        <v>44</v>
      </c>
      <c r="B76" s="38"/>
      <c r="C76" s="20"/>
      <c r="D76" s="24"/>
      <c r="G76" s="5"/>
    </row>
    <row r="77" spans="1:7" ht="25.5">
      <c r="A77" s="63" t="s">
        <v>31</v>
      </c>
      <c r="B77" s="38">
        <v>-147</v>
      </c>
      <c r="C77" s="20"/>
      <c r="D77" s="24">
        <v>0</v>
      </c>
      <c r="G77" s="5"/>
    </row>
    <row r="78" spans="1:7">
      <c r="A78" s="63" t="s">
        <v>45</v>
      </c>
      <c r="B78" s="38">
        <v>14</v>
      </c>
      <c r="C78" s="20"/>
      <c r="D78" s="27">
        <v>5</v>
      </c>
      <c r="G78" s="5"/>
    </row>
    <row r="79" spans="1:7">
      <c r="A79" s="63" t="s">
        <v>46</v>
      </c>
      <c r="B79" s="38">
        <v>0</v>
      </c>
      <c r="C79" s="20"/>
      <c r="D79" s="27">
        <v>793</v>
      </c>
      <c r="G79" s="5"/>
    </row>
    <row r="80" spans="1:7" ht="25.5">
      <c r="A80" s="63" t="s">
        <v>39</v>
      </c>
      <c r="B80" s="38">
        <v>-28</v>
      </c>
      <c r="C80" s="20"/>
      <c r="D80" s="27">
        <v>0</v>
      </c>
      <c r="G80" s="5"/>
    </row>
    <row r="81" spans="1:7">
      <c r="A81" s="63" t="s">
        <v>47</v>
      </c>
      <c r="B81" s="38">
        <v>10</v>
      </c>
      <c r="C81" s="20"/>
      <c r="D81" s="27">
        <v>3</v>
      </c>
      <c r="G81" s="5"/>
    </row>
    <row r="82" spans="1:7" ht="12.65" customHeight="1">
      <c r="A82" s="63" t="s">
        <v>32</v>
      </c>
      <c r="B82" s="38">
        <v>12</v>
      </c>
      <c r="C82" s="20"/>
      <c r="D82" s="27">
        <v>0</v>
      </c>
      <c r="G82" s="5"/>
    </row>
    <row r="83" spans="1:7" ht="13.5" thickBot="1">
      <c r="A83" s="76" t="s">
        <v>55</v>
      </c>
      <c r="B83" s="33">
        <f>SUM(B75:B82)</f>
        <v>1615</v>
      </c>
      <c r="C83" s="42">
        <f t="shared" ref="C83" si="4">(B83/D83-1)*100</f>
        <v>128.10734463276839</v>
      </c>
      <c r="D83" s="26">
        <f>SUM(D75:D82)</f>
        <v>708</v>
      </c>
      <c r="G83" s="5"/>
    </row>
    <row r="84" spans="1:7">
      <c r="B84" s="4"/>
      <c r="G84" s="5"/>
    </row>
  </sheetData>
  <mergeCells count="1">
    <mergeCell ref="A38:D38"/>
  </mergeCells>
  <pageMargins left="0.7" right="0.7" top="0.75" bottom="0.75" header="0.3" footer="0.3"/>
  <pageSetup paperSize="9" scale="89" orientation="portrait" verticalDpi="0" r:id="rId1"/>
  <rowBreaks count="1" manualBreakCount="1">
    <brk id="38" max="16383" man="1"/>
  </rowBreaks>
  <ignoredErrors>
    <ignoredError sqref="C84" numberStoredAsText="1"/>
    <ignoredError sqref="C56 C54 C82 C74:C76 C78" numberStoredAsText="1" formula="1"/>
    <ignoredError sqref="C10:C11 C51 C47:C49 C73 C70 C57 C83 C14 C16:C21 C22 C6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2021-05-26T09:10:18Z</cp:lastPrinted>
  <dcterms:created xsi:type="dcterms:W3CDTF">2018-05-24T09:47:30Z</dcterms:created>
  <dcterms:modified xsi:type="dcterms:W3CDTF">2021-11-17T15:46:22Z</dcterms:modified>
</cp:coreProperties>
</file>