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FINSTATE\Sept 2021\Interims\Excels\"/>
    </mc:Choice>
  </mc:AlternateContent>
  <bookViews>
    <workbookView xWindow="-105" yWindow="-105" windowWidth="19425" windowHeight="104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9" i="1" l="1"/>
  <c r="C57" i="1"/>
  <c r="B59" i="1"/>
  <c r="C44" i="1"/>
  <c r="D51" i="1"/>
  <c r="B51" i="1"/>
  <c r="C51" i="1" s="1"/>
  <c r="C35" i="1"/>
  <c r="C34" i="1"/>
  <c r="C32" i="1"/>
  <c r="C31" i="1"/>
  <c r="C26" i="1" l="1"/>
  <c r="D10" i="1"/>
  <c r="D19" i="1" s="1"/>
  <c r="D21" i="1" s="1"/>
  <c r="D24" i="1" s="1"/>
  <c r="B69" i="1" l="1"/>
  <c r="B75" i="1" s="1"/>
  <c r="C75" i="1" s="1"/>
  <c r="C67" i="1" l="1"/>
  <c r="C66" i="1"/>
  <c r="C64" i="1"/>
  <c r="C8" i="1"/>
  <c r="B55" i="1"/>
  <c r="C55" i="1" s="1"/>
  <c r="B28" i="1"/>
  <c r="C28" i="1" s="1"/>
  <c r="B10" i="1"/>
  <c r="C10" i="1" l="1"/>
  <c r="B19" i="1"/>
  <c r="B21" i="1" s="1"/>
  <c r="B24" i="1" s="1"/>
  <c r="C21" i="1" l="1"/>
</calcChain>
</file>

<file path=xl/sharedStrings.xml><?xml version="1.0" encoding="utf-8"?>
<sst xmlns="http://schemas.openxmlformats.org/spreadsheetml/2006/main" count="70" uniqueCount="54">
  <si>
    <t>%</t>
  </si>
  <si>
    <t>R'm</t>
  </si>
  <si>
    <t>Revenue</t>
  </si>
  <si>
    <t>Operating expenses</t>
  </si>
  <si>
    <t>Operating profit</t>
  </si>
  <si>
    <t>Finance income</t>
  </si>
  <si>
    <t>Finance cost</t>
  </si>
  <si>
    <t>Profit before tax</t>
  </si>
  <si>
    <t>Tax expense</t>
  </si>
  <si>
    <t>Items that may be reclassified to profit or loss</t>
  </si>
  <si>
    <t>Items that will not be reclassified  to profit or loss</t>
  </si>
  <si>
    <t>Retirement benefit asset and post-employment medical aid</t>
  </si>
  <si>
    <t>Profit after tax attributable to:</t>
  </si>
  <si>
    <t>Ordinary equity holders of the parent</t>
  </si>
  <si>
    <t>Non-controlling interest</t>
  </si>
  <si>
    <t>Weighted average number of shares in issue (million)</t>
  </si>
  <si>
    <t>Earnings per share (cents)</t>
  </si>
  <si>
    <t>Headline earnings per share (cents)</t>
  </si>
  <si>
    <t>Diluted headline earnings per share (cents)</t>
  </si>
  <si>
    <t>Headline earnings (R'm)</t>
  </si>
  <si>
    <t xml:space="preserve">Profit attributable to ordinary equity holders </t>
  </si>
  <si>
    <t>Headline earnings</t>
  </si>
  <si>
    <t>change</t>
  </si>
  <si>
    <t>Total comprehensive income attributable to:</t>
  </si>
  <si>
    <t>Transaction costs</t>
  </si>
  <si>
    <t>Adjustments (net of tax)</t>
  </si>
  <si>
    <t xml:space="preserve">CONDENSED CONSOLIDATED STATEMENT OF PROFIT OR LOSS </t>
  </si>
  <si>
    <t>Total comprehensive income for the period</t>
  </si>
  <si>
    <t>Gain on derecognition of lease asset and liability</t>
  </si>
  <si>
    <t>Share of associates' and joint ventures' net profit after tax</t>
  </si>
  <si>
    <t>for the period ended 31 March 2021</t>
  </si>
  <si>
    <r>
      <t>2020</t>
    </r>
    <r>
      <rPr>
        <sz val="10"/>
        <rFont val="Calibri"/>
        <family val="2"/>
      </rPr>
      <t>¹</t>
    </r>
  </si>
  <si>
    <t>Fair value gain/(loss) on derivative financial instruments</t>
  </si>
  <si>
    <t>Impairment of investment</t>
  </si>
  <si>
    <t>Loss on disposal of property, plant and equipment</t>
  </si>
  <si>
    <t>Continuing operations</t>
  </si>
  <si>
    <t>Profit after tax from continuing operations</t>
  </si>
  <si>
    <t>Discontinued operation</t>
  </si>
  <si>
    <t>Profit/(loss) from discontinued operation</t>
  </si>
  <si>
    <t xml:space="preserve">Profit after tax </t>
  </si>
  <si>
    <t>From continuing operations</t>
  </si>
  <si>
    <t>Basic</t>
  </si>
  <si>
    <t>Diluted</t>
  </si>
  <si>
    <t>From continuing and discontinued operations</t>
  </si>
  <si>
    <r>
      <rPr>
        <sz val="8"/>
        <color theme="1"/>
        <rFont val="Calibri"/>
        <family val="2"/>
      </rPr>
      <t>¹</t>
    </r>
    <r>
      <rPr>
        <sz val="8"/>
        <color theme="1"/>
        <rFont val="Calibri body"/>
      </rPr>
      <t xml:space="preserve"> </t>
    </r>
    <r>
      <rPr>
        <sz val="8"/>
        <color theme="1"/>
        <rFont val="Calibri body"/>
        <family val="2"/>
      </rPr>
      <t xml:space="preserve">Prior period re-presented. Scanmed was disposed of on 26 March 2021 and was included under discontinued operation. </t>
    </r>
  </si>
  <si>
    <t>CONDENSED CONSOLIDATED STATEMENT OF COMPREHENSIVE INCOME</t>
  </si>
  <si>
    <t>Other comprehensive income/(loss)</t>
  </si>
  <si>
    <t>Movement in foreign currency translation reserve of foreign operations</t>
  </si>
  <si>
    <t>Movement in foreign currency translation reserve of discontinued operations, net of tax</t>
  </si>
  <si>
    <t>Total comprehensive income attributable to ordinary equity holders of the parent arises from:</t>
  </si>
  <si>
    <t>Discontinued operations</t>
  </si>
  <si>
    <t>HEADLINE EANRINGS PER SHARE</t>
  </si>
  <si>
    <t>Exchange gain reclassified to profit or loss on disposal of discontinued operation</t>
  </si>
  <si>
    <t>Loss on disposal of discontinued operation (after withholding tax)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</si>
</sst>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_);_(@_)"/>
    <numFmt numFmtId="165" formatCode="#,##0;\(#,##0\)"/>
    <numFmt numFmtId="166" formatCode="0.0%"/>
    <numFmt numFmtId="167" formatCode="_(* #,##0.0_);_(* \(#,##0.0\);_(* &quot;-&quot;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 body"/>
    </font>
    <font>
      <sz val="10"/>
      <color theme="1"/>
      <name val="Calibri body"/>
    </font>
    <font>
      <sz val="10"/>
      <name val="Calibri body"/>
    </font>
    <font>
      <sz val="10"/>
      <color rgb="FF414042"/>
      <name val="Calibri body"/>
    </font>
    <font>
      <b/>
      <sz val="10"/>
      <color rgb="FF002060"/>
      <name val="Calibri body"/>
    </font>
    <font>
      <sz val="10"/>
      <color rgb="FF000050"/>
      <name val="Calibri body"/>
    </font>
    <font>
      <b/>
      <sz val="10"/>
      <color rgb="FF000050"/>
      <name val="Calibri body"/>
    </font>
    <font>
      <sz val="10"/>
      <name val="Calibri"/>
      <family val="2"/>
    </font>
    <font>
      <sz val="8"/>
      <color theme="1"/>
      <name val="Calibri body"/>
      <family val="2"/>
    </font>
    <font>
      <sz val="8"/>
      <color theme="1"/>
      <name val="Calibri"/>
      <family val="2"/>
    </font>
    <font>
      <sz val="8"/>
      <color theme="1"/>
      <name val="Calibri body"/>
    </font>
    <font>
      <sz val="10"/>
      <color rgb="FF002060"/>
      <name val="Calibri body"/>
    </font>
    <font>
      <b/>
      <sz val="10"/>
      <name val="Calibri body"/>
    </font>
  </fonts>
  <fills count="3">
    <fill>
      <patternFill patternType="none"/>
    </fill>
    <fill>
      <patternFill patternType="gray125"/>
    </fill>
    <fill>
      <patternFill patternType="solid">
        <fgColor rgb="FFE3F1FD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7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Fill="1"/>
    <xf numFmtId="166" fontId="4" fillId="0" borderId="0" xfId="2" applyNumberFormat="1" applyFont="1"/>
    <xf numFmtId="0" fontId="7" fillId="0" borderId="0" xfId="0" applyFont="1"/>
    <xf numFmtId="49" fontId="6" fillId="0" borderId="0" xfId="0" applyNumberFormat="1" applyFont="1" applyBorder="1" applyAlignment="1">
      <alignment horizontal="right" wrapText="1"/>
    </xf>
    <xf numFmtId="0" fontId="5" fillId="0" borderId="0" xfId="3" applyFont="1" applyFill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6" fillId="0" borderId="0" xfId="3" quotePrefix="1" applyFont="1" applyFill="1" applyBorder="1" applyAlignment="1">
      <alignment horizontal="right"/>
    </xf>
    <xf numFmtId="167" fontId="6" fillId="0" borderId="0" xfId="0" applyNumberFormat="1" applyFont="1" applyAlignment="1">
      <alignment horizontal="right"/>
    </xf>
    <xf numFmtId="37" fontId="6" fillId="0" borderId="3" xfId="3" applyNumberFormat="1" applyFont="1" applyFill="1" applyBorder="1" applyAlignment="1">
      <alignment horizontal="right"/>
    </xf>
    <xf numFmtId="166" fontId="6" fillId="0" borderId="0" xfId="2" applyNumberFormat="1" applyFont="1" applyFill="1" applyAlignment="1">
      <alignment horizontal="right"/>
    </xf>
    <xf numFmtId="43" fontId="6" fillId="0" borderId="0" xfId="1" applyFont="1" applyFill="1" applyAlignment="1">
      <alignment horizontal="right"/>
    </xf>
    <xf numFmtId="165" fontId="6" fillId="0" borderId="0" xfId="1" applyNumberFormat="1" applyFont="1" applyFill="1" applyAlignment="1">
      <alignment horizontal="right"/>
    </xf>
    <xf numFmtId="0" fontId="6" fillId="0" borderId="1" xfId="3" applyFont="1" applyFill="1" applyBorder="1" applyAlignment="1">
      <alignment horizontal="right"/>
    </xf>
    <xf numFmtId="167" fontId="6" fillId="0" borderId="0" xfId="0" applyNumberFormat="1" applyFont="1" applyBorder="1" applyAlignment="1">
      <alignment horizontal="right"/>
    </xf>
    <xf numFmtId="167" fontId="6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NumberFormat="1" applyFont="1" applyBorder="1" applyAlignment="1">
      <alignment horizontal="right" wrapText="1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Fill="1" applyBorder="1"/>
    <xf numFmtId="164" fontId="5" fillId="0" borderId="0" xfId="3" applyNumberFormat="1" applyFont="1" applyFill="1"/>
    <xf numFmtId="164" fontId="5" fillId="0" borderId="1" xfId="1" applyNumberFormat="1" applyFont="1" applyFill="1" applyBorder="1"/>
    <xf numFmtId="164" fontId="5" fillId="0" borderId="2" xfId="1" applyNumberFormat="1" applyFont="1" applyFill="1" applyBorder="1"/>
    <xf numFmtId="164" fontId="5" fillId="0" borderId="0" xfId="1" applyNumberFormat="1" applyFont="1" applyFill="1"/>
    <xf numFmtId="0" fontId="5" fillId="0" borderId="0" xfId="3" applyFont="1" applyFill="1"/>
    <xf numFmtId="0" fontId="4" fillId="0" borderId="3" xfId="0" applyFont="1" applyBorder="1"/>
    <xf numFmtId="164" fontId="9" fillId="2" borderId="0" xfId="3" applyNumberFormat="1" applyFont="1" applyFill="1" applyAlignment="1">
      <alignment horizontal="right"/>
    </xf>
    <xf numFmtId="164" fontId="9" fillId="2" borderId="3" xfId="3" applyNumberFormat="1" applyFont="1" applyFill="1" applyBorder="1" applyAlignment="1">
      <alignment horizontal="right"/>
    </xf>
    <xf numFmtId="164" fontId="9" fillId="2" borderId="0" xfId="1" applyNumberFormat="1" applyFont="1" applyFill="1" applyAlignment="1">
      <alignment horizontal="right"/>
    </xf>
    <xf numFmtId="164" fontId="9" fillId="2" borderId="2" xfId="3" applyNumberFormat="1" applyFont="1" applyFill="1" applyBorder="1" applyAlignment="1">
      <alignment horizontal="right"/>
    </xf>
    <xf numFmtId="166" fontId="6" fillId="0" borderId="3" xfId="2" applyNumberFormat="1" applyFont="1" applyFill="1" applyBorder="1" applyAlignment="1">
      <alignment horizontal="right"/>
    </xf>
    <xf numFmtId="164" fontId="5" fillId="0" borderId="3" xfId="3" applyNumberFormat="1" applyFont="1" applyFill="1" applyBorder="1"/>
    <xf numFmtId="0" fontId="7" fillId="0" borderId="0" xfId="0" applyNumberFormat="1" applyFont="1" applyAlignment="1">
      <alignment horizontal="right" wrapText="1"/>
    </xf>
    <xf numFmtId="0" fontId="3" fillId="0" borderId="2" xfId="0" applyFont="1" applyBorder="1"/>
    <xf numFmtId="164" fontId="9" fillId="2" borderId="0" xfId="3" applyNumberFormat="1" applyFont="1" applyFill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4" fontId="5" fillId="0" borderId="0" xfId="3" applyNumberFormat="1" applyFont="1" applyAlignment="1">
      <alignment horizontal="right"/>
    </xf>
    <xf numFmtId="0" fontId="4" fillId="0" borderId="0" xfId="0" applyFont="1" applyAlignment="1">
      <alignment horizontal="left" indent="1"/>
    </xf>
    <xf numFmtId="0" fontId="4" fillId="0" borderId="2" xfId="0" applyFont="1" applyBorder="1"/>
    <xf numFmtId="167" fontId="4" fillId="0" borderId="2" xfId="0" applyNumberFormat="1" applyFont="1" applyBorder="1" applyAlignment="1">
      <alignment horizontal="right"/>
    </xf>
    <xf numFmtId="164" fontId="5" fillId="0" borderId="2" xfId="3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167" fontId="9" fillId="2" borderId="0" xfId="3" applyNumberFormat="1" applyFont="1" applyFill="1" applyBorder="1" applyAlignment="1">
      <alignment horizontal="right"/>
    </xf>
    <xf numFmtId="167" fontId="5" fillId="0" borderId="0" xfId="3" applyNumberFormat="1" applyFont="1" applyBorder="1" applyAlignment="1">
      <alignment horizontal="right"/>
    </xf>
    <xf numFmtId="0" fontId="4" fillId="0" borderId="3" xfId="0" applyFont="1" applyBorder="1" applyAlignment="1">
      <alignment horizontal="left" indent="1"/>
    </xf>
    <xf numFmtId="167" fontId="9" fillId="2" borderId="3" xfId="3" applyNumberFormat="1" applyFont="1" applyFill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7" fontId="5" fillId="0" borderId="3" xfId="3" applyNumberFormat="1" applyFont="1" applyBorder="1" applyAlignment="1">
      <alignment horizontal="right"/>
    </xf>
    <xf numFmtId="164" fontId="9" fillId="0" borderId="0" xfId="3" applyNumberFormat="1" applyFont="1" applyFill="1" applyBorder="1" applyAlignment="1">
      <alignment horizontal="right"/>
    </xf>
    <xf numFmtId="164" fontId="8" fillId="0" borderId="2" xfId="3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11" fillId="0" borderId="0" xfId="0" applyFont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right" wrapText="1"/>
    </xf>
    <xf numFmtId="0" fontId="3" fillId="0" borderId="4" xfId="0" applyFont="1" applyBorder="1"/>
    <xf numFmtId="0" fontId="4" fillId="0" borderId="5" xfId="0" applyFont="1" applyBorder="1"/>
    <xf numFmtId="0" fontId="6" fillId="0" borderId="5" xfId="3" quotePrefix="1" applyFont="1" applyFill="1" applyBorder="1" applyAlignment="1">
      <alignment horizontal="right"/>
    </xf>
    <xf numFmtId="0" fontId="5" fillId="0" borderId="5" xfId="3" applyFont="1" applyFill="1" applyBorder="1" applyAlignment="1">
      <alignment horizontal="right"/>
    </xf>
    <xf numFmtId="0" fontId="14" fillId="0" borderId="0" xfId="0" applyFont="1"/>
    <xf numFmtId="0" fontId="11" fillId="0" borderId="1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wrapText="1"/>
    </xf>
    <xf numFmtId="0" fontId="15" fillId="0" borderId="2" xfId="0" applyFont="1" applyBorder="1" applyAlignment="1">
      <alignment wrapText="1"/>
    </xf>
  </cellXfs>
  <cellStyles count="4">
    <cellStyle name="Comma" xfId="1" builtinId="3"/>
    <cellStyle name="Normal" xfId="0" builtinId="0"/>
    <cellStyle name="Normal 10" xfId="3"/>
    <cellStyle name="Percent" xfId="2" builtinId="5"/>
  </cellStyles>
  <dxfs count="0"/>
  <tableStyles count="0" defaultTableStyle="TableStyleMedium2" defaultPivotStyle="PivotStyleLight16"/>
  <colors>
    <mruColors>
      <color rgb="FF414042"/>
      <color rgb="FF000050"/>
      <color rgb="FF0C21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tabSelected="1" zoomScale="85" zoomScaleNormal="85" workbookViewId="0">
      <selection activeCell="C60" sqref="C60"/>
    </sheetView>
  </sheetViews>
  <sheetFormatPr defaultColWidth="8.85546875" defaultRowHeight="12.75"/>
  <cols>
    <col min="1" max="1" width="55.5703125" style="2" customWidth="1"/>
    <col min="2" max="2" width="13.85546875" style="1" customWidth="1"/>
    <col min="3" max="3" width="7.5703125" style="3" bestFit="1" customWidth="1"/>
    <col min="4" max="4" width="13.85546875" style="2" customWidth="1"/>
    <col min="5" max="16384" width="8.85546875" style="2"/>
  </cols>
  <sheetData>
    <row r="1" spans="1:7">
      <c r="A1" s="6" t="s">
        <v>26</v>
      </c>
    </row>
    <row r="2" spans="1:7">
      <c r="A2" s="64" t="s">
        <v>30</v>
      </c>
    </row>
    <row r="3" spans="1:7" ht="13.5" thickBot="1">
      <c r="A3" s="8"/>
      <c r="B3" s="60"/>
      <c r="C3" s="11"/>
      <c r="D3" s="10"/>
    </row>
    <row r="4" spans="1:7" ht="14.1" customHeight="1">
      <c r="B4" s="37">
        <v>2021</v>
      </c>
      <c r="C4" s="7" t="s">
        <v>0</v>
      </c>
      <c r="D4" s="22" t="s">
        <v>31</v>
      </c>
    </row>
    <row r="5" spans="1:7">
      <c r="B5" s="59" t="s">
        <v>1</v>
      </c>
      <c r="C5" s="12" t="s">
        <v>22</v>
      </c>
      <c r="D5" s="23" t="s">
        <v>1</v>
      </c>
    </row>
    <row r="6" spans="1:7" ht="3.6" customHeight="1">
      <c r="A6" s="61"/>
      <c r="B6" s="61"/>
      <c r="C6" s="62"/>
      <c r="D6" s="63"/>
    </row>
    <row r="7" spans="1:7">
      <c r="A7" s="9" t="s">
        <v>35</v>
      </c>
      <c r="B7" s="31"/>
      <c r="C7" s="12"/>
      <c r="D7" s="23"/>
    </row>
    <row r="8" spans="1:7">
      <c r="A8" s="2" t="s">
        <v>2</v>
      </c>
      <c r="B8" s="31">
        <v>13004</v>
      </c>
      <c r="C8" s="13">
        <f>(B8/D8-1)*100</f>
        <v>3.998720409468981</v>
      </c>
      <c r="D8" s="24">
        <v>12504</v>
      </c>
      <c r="G8" s="5"/>
    </row>
    <row r="9" spans="1:7">
      <c r="A9" s="30" t="s">
        <v>3</v>
      </c>
      <c r="B9" s="32">
        <v>-11655</v>
      </c>
      <c r="C9" s="14"/>
      <c r="D9" s="25">
        <v>-10698</v>
      </c>
      <c r="G9" s="5"/>
    </row>
    <row r="10" spans="1:7">
      <c r="A10" s="1" t="s">
        <v>4</v>
      </c>
      <c r="B10" s="31">
        <f>B8+B9</f>
        <v>1349</v>
      </c>
      <c r="C10" s="13">
        <f>(B10/D10-1)*100</f>
        <v>-25.304540420819489</v>
      </c>
      <c r="D10" s="26">
        <f>SUM(D8:D9)</f>
        <v>1806</v>
      </c>
      <c r="G10" s="5"/>
    </row>
    <row r="11" spans="1:7">
      <c r="A11" s="2" t="s">
        <v>32</v>
      </c>
      <c r="B11" s="31">
        <v>38</v>
      </c>
      <c r="C11" s="15"/>
      <c r="D11" s="25">
        <v>-10</v>
      </c>
      <c r="G11" s="5"/>
    </row>
    <row r="12" spans="1:7">
      <c r="A12" s="2" t="s">
        <v>28</v>
      </c>
      <c r="B12" s="33">
        <v>0</v>
      </c>
      <c r="C12" s="15"/>
      <c r="D12" s="25">
        <v>75</v>
      </c>
      <c r="G12" s="5"/>
    </row>
    <row r="13" spans="1:7">
      <c r="A13" s="2" t="s">
        <v>33</v>
      </c>
      <c r="B13" s="31">
        <v>-9</v>
      </c>
      <c r="C13" s="15"/>
      <c r="D13" s="24">
        <v>0</v>
      </c>
      <c r="G13" s="5"/>
    </row>
    <row r="14" spans="1:7">
      <c r="A14" s="2" t="s">
        <v>34</v>
      </c>
      <c r="B14" s="31">
        <v>-5</v>
      </c>
      <c r="C14" s="15"/>
      <c r="D14" s="24">
        <v>-2</v>
      </c>
      <c r="G14" s="5"/>
    </row>
    <row r="15" spans="1:7">
      <c r="A15" s="2" t="s">
        <v>24</v>
      </c>
      <c r="B15" s="31">
        <v>0</v>
      </c>
      <c r="C15" s="15"/>
      <c r="D15" s="24">
        <v>-5</v>
      </c>
      <c r="G15" s="5"/>
    </row>
    <row r="16" spans="1:7">
      <c r="A16" s="2" t="s">
        <v>5</v>
      </c>
      <c r="B16" s="31">
        <v>23</v>
      </c>
      <c r="C16" s="16"/>
      <c r="D16" s="24">
        <v>8</v>
      </c>
      <c r="G16" s="5"/>
    </row>
    <row r="17" spans="1:7">
      <c r="A17" s="2" t="s">
        <v>6</v>
      </c>
      <c r="B17" s="31">
        <v>-357</v>
      </c>
      <c r="C17" s="17"/>
      <c r="D17" s="25">
        <v>-435</v>
      </c>
      <c r="G17" s="5"/>
    </row>
    <row r="18" spans="1:7">
      <c r="A18" s="30" t="s">
        <v>29</v>
      </c>
      <c r="B18" s="32">
        <v>17</v>
      </c>
      <c r="C18" s="17"/>
      <c r="D18" s="24">
        <v>10</v>
      </c>
      <c r="G18" s="5"/>
    </row>
    <row r="19" spans="1:7">
      <c r="A19" s="1" t="s">
        <v>7</v>
      </c>
      <c r="B19" s="31">
        <f>SUM(B10:B18)</f>
        <v>1056</v>
      </c>
      <c r="C19" s="18"/>
      <c r="D19" s="26">
        <f>SUM(D10:D18)</f>
        <v>1447</v>
      </c>
      <c r="G19" s="5"/>
    </row>
    <row r="20" spans="1:7">
      <c r="A20" s="30" t="s">
        <v>8</v>
      </c>
      <c r="B20" s="32">
        <v>-297</v>
      </c>
      <c r="C20" s="35"/>
      <c r="D20" s="36">
        <v>-490</v>
      </c>
      <c r="G20" s="5"/>
    </row>
    <row r="21" spans="1:7">
      <c r="A21" s="1" t="s">
        <v>36</v>
      </c>
      <c r="B21" s="31">
        <f>SUM(B19:B20)</f>
        <v>759</v>
      </c>
      <c r="C21" s="19">
        <f>(B21/D21-1)*100</f>
        <v>-20.68965517241379</v>
      </c>
      <c r="D21" s="24">
        <f>SUM(D19:D20)</f>
        <v>957</v>
      </c>
      <c r="G21" s="5"/>
    </row>
    <row r="22" spans="1:7">
      <c r="A22" s="1" t="s">
        <v>37</v>
      </c>
      <c r="B22" s="31"/>
      <c r="C22" s="19"/>
      <c r="D22" s="24"/>
      <c r="G22" s="5"/>
    </row>
    <row r="23" spans="1:7">
      <c r="A23" s="2" t="s">
        <v>38</v>
      </c>
      <c r="B23" s="31">
        <v>87</v>
      </c>
      <c r="C23" s="16"/>
      <c r="D23" s="24">
        <v>-21</v>
      </c>
      <c r="G23" s="5"/>
    </row>
    <row r="24" spans="1:7" ht="13.5" thickBot="1">
      <c r="A24" s="38" t="s">
        <v>39</v>
      </c>
      <c r="B24" s="34">
        <f>SUM(B21:B23)</f>
        <v>846</v>
      </c>
      <c r="C24" s="20"/>
      <c r="D24" s="27">
        <f>SUM(D21:D23)</f>
        <v>936</v>
      </c>
      <c r="G24" s="5"/>
    </row>
    <row r="25" spans="1:7">
      <c r="A25" s="1" t="s">
        <v>12</v>
      </c>
      <c r="B25" s="31"/>
      <c r="C25" s="40"/>
      <c r="D25" s="41"/>
      <c r="G25" s="5"/>
    </row>
    <row r="26" spans="1:7">
      <c r="A26" s="42" t="s">
        <v>13</v>
      </c>
      <c r="B26" s="31">
        <v>812</v>
      </c>
      <c r="C26" s="40">
        <f>(B26/D26-1)*100</f>
        <v>3.9692701664532759</v>
      </c>
      <c r="D26" s="41">
        <v>781</v>
      </c>
      <c r="G26" s="5"/>
    </row>
    <row r="27" spans="1:7">
      <c r="A27" s="42" t="s">
        <v>14</v>
      </c>
      <c r="B27" s="31">
        <v>34</v>
      </c>
      <c r="C27" s="40"/>
      <c r="D27" s="41">
        <v>155</v>
      </c>
      <c r="G27" s="5"/>
    </row>
    <row r="28" spans="1:7" ht="13.5" thickBot="1">
      <c r="A28" s="43"/>
      <c r="B28" s="34">
        <f>SUM(B26:B27)</f>
        <v>846</v>
      </c>
      <c r="C28" s="44">
        <f>(B28/D28-1)*100</f>
        <v>-9.615384615384615</v>
      </c>
      <c r="D28" s="45">
        <v>936</v>
      </c>
      <c r="G28" s="5"/>
    </row>
    <row r="29" spans="1:7">
      <c r="A29" s="1" t="s">
        <v>16</v>
      </c>
      <c r="B29" s="39"/>
      <c r="C29" s="46"/>
      <c r="D29" s="47"/>
      <c r="G29" s="5"/>
    </row>
    <row r="30" spans="1:7">
      <c r="A30" s="10" t="s">
        <v>40</v>
      </c>
      <c r="B30" s="39"/>
      <c r="C30" s="46"/>
      <c r="D30" s="47"/>
      <c r="G30" s="5"/>
    </row>
    <row r="31" spans="1:7">
      <c r="A31" s="48" t="s">
        <v>41</v>
      </c>
      <c r="B31" s="49">
        <v>49.9</v>
      </c>
      <c r="C31" s="40">
        <f t="shared" ref="C31:C32" si="0">(B31/D31-1)*100</f>
        <v>-9.4373865698729631</v>
      </c>
      <c r="D31" s="50">
        <v>55.1</v>
      </c>
      <c r="G31" s="5"/>
    </row>
    <row r="32" spans="1:7">
      <c r="A32" s="48" t="s">
        <v>42</v>
      </c>
      <c r="B32" s="49">
        <v>49.7</v>
      </c>
      <c r="C32" s="40">
        <f t="shared" si="0"/>
        <v>-9.4717668488160207</v>
      </c>
      <c r="D32" s="50">
        <v>54.9</v>
      </c>
      <c r="G32" s="5"/>
    </row>
    <row r="33" spans="1:7">
      <c r="A33" s="10" t="s">
        <v>43</v>
      </c>
      <c r="B33" s="49"/>
      <c r="C33" s="46"/>
      <c r="D33" s="50"/>
      <c r="G33" s="5"/>
    </row>
    <row r="34" spans="1:7">
      <c r="A34" s="48" t="s">
        <v>41</v>
      </c>
      <c r="B34" s="49">
        <v>55.9</v>
      </c>
      <c r="C34" s="40">
        <f t="shared" ref="C34:C35" si="1">(B34/D34-1)*100</f>
        <v>4.0968342644320144</v>
      </c>
      <c r="D34" s="50">
        <v>53.7</v>
      </c>
      <c r="G34" s="5"/>
    </row>
    <row r="35" spans="1:7">
      <c r="A35" s="51" t="s">
        <v>42</v>
      </c>
      <c r="B35" s="52">
        <v>55.7</v>
      </c>
      <c r="C35" s="53">
        <f t="shared" si="1"/>
        <v>4.1121495327102853</v>
      </c>
      <c r="D35" s="54">
        <v>53.5</v>
      </c>
      <c r="G35" s="5"/>
    </row>
    <row r="36" spans="1:7" ht="18.600000000000001" customHeight="1">
      <c r="A36" s="65" t="s">
        <v>44</v>
      </c>
      <c r="B36" s="65"/>
      <c r="C36" s="65"/>
      <c r="D36" s="65"/>
      <c r="G36" s="5"/>
    </row>
    <row r="37" spans="1:7" ht="18.600000000000001" customHeight="1">
      <c r="A37" s="58"/>
      <c r="B37" s="58"/>
      <c r="C37" s="58"/>
      <c r="D37" s="58"/>
      <c r="G37" s="5"/>
    </row>
    <row r="38" spans="1:7">
      <c r="A38" s="6" t="s">
        <v>45</v>
      </c>
      <c r="B38" s="55"/>
      <c r="C38" s="46"/>
      <c r="D38" s="47"/>
      <c r="G38" s="5"/>
    </row>
    <row r="39" spans="1:7">
      <c r="A39" s="64" t="s">
        <v>30</v>
      </c>
      <c r="B39" s="55"/>
      <c r="C39" s="46"/>
      <c r="D39" s="47"/>
      <c r="G39" s="5"/>
    </row>
    <row r="40" spans="1:7" ht="13.5" thickBot="1">
      <c r="A40" s="29"/>
      <c r="B40" s="60"/>
      <c r="C40" s="46"/>
      <c r="D40" s="47"/>
      <c r="G40" s="5"/>
    </row>
    <row r="41" spans="1:7" ht="15" customHeight="1">
      <c r="B41" s="37">
        <v>2021</v>
      </c>
      <c r="C41" s="7" t="s">
        <v>0</v>
      </c>
      <c r="D41" s="22">
        <v>2020</v>
      </c>
      <c r="G41" s="5"/>
    </row>
    <row r="42" spans="1:7">
      <c r="B42" s="59" t="s">
        <v>1</v>
      </c>
      <c r="C42" s="12" t="s">
        <v>22</v>
      </c>
      <c r="D42" s="23" t="s">
        <v>1</v>
      </c>
      <c r="G42" s="5"/>
    </row>
    <row r="43" spans="1:7" ht="5.0999999999999996" customHeight="1">
      <c r="A43" s="61"/>
      <c r="B43" s="61"/>
      <c r="C43" s="62"/>
      <c r="D43" s="63"/>
      <c r="G43" s="5"/>
    </row>
    <row r="44" spans="1:7">
      <c r="A44" s="1" t="s">
        <v>39</v>
      </c>
      <c r="B44" s="39">
        <v>846</v>
      </c>
      <c r="C44" s="40">
        <f t="shared" ref="C44" si="2">(B44/D44-1)*100</f>
        <v>-9.615384615384615</v>
      </c>
      <c r="D44" s="24">
        <v>936</v>
      </c>
      <c r="G44" s="5"/>
    </row>
    <row r="45" spans="1:7">
      <c r="A45" s="66" t="s">
        <v>46</v>
      </c>
      <c r="B45" s="39"/>
      <c r="C45" s="16"/>
      <c r="D45" s="24"/>
      <c r="G45" s="5"/>
    </row>
    <row r="46" spans="1:7">
      <c r="A46" s="67" t="s">
        <v>9</v>
      </c>
      <c r="B46" s="39"/>
      <c r="C46" s="16"/>
      <c r="D46" s="24"/>
      <c r="G46" s="5"/>
    </row>
    <row r="47" spans="1:7" ht="25.5">
      <c r="A47" s="68" t="s">
        <v>47</v>
      </c>
      <c r="B47" s="39">
        <v>-729</v>
      </c>
      <c r="C47" s="16"/>
      <c r="D47" s="25">
        <v>1899</v>
      </c>
      <c r="G47" s="5"/>
    </row>
    <row r="48" spans="1:7" ht="25.5">
      <c r="A48" s="68" t="s">
        <v>48</v>
      </c>
      <c r="B48" s="39">
        <v>-143</v>
      </c>
      <c r="C48" s="16"/>
      <c r="D48" s="25">
        <v>206</v>
      </c>
      <c r="G48" s="5"/>
    </row>
    <row r="49" spans="1:7">
      <c r="A49" s="67" t="s">
        <v>10</v>
      </c>
      <c r="B49" s="39"/>
      <c r="C49" s="17"/>
      <c r="D49" s="24"/>
      <c r="G49" s="5"/>
    </row>
    <row r="50" spans="1:7">
      <c r="A50" s="68" t="s">
        <v>11</v>
      </c>
      <c r="B50" s="39">
        <v>34</v>
      </c>
      <c r="C50" s="16"/>
      <c r="D50" s="25">
        <v>-41</v>
      </c>
      <c r="G50" s="5"/>
    </row>
    <row r="51" spans="1:7" ht="13.5" thickBot="1">
      <c r="A51" s="38" t="s">
        <v>27</v>
      </c>
      <c r="B51" s="34">
        <f>SUM(B44:B50)</f>
        <v>8</v>
      </c>
      <c r="C51" s="44">
        <f t="shared" ref="C51" si="3">(B51/D51-1)*100</f>
        <v>-99.733333333333334</v>
      </c>
      <c r="D51" s="56">
        <f>SUM(D44:D50)</f>
        <v>3000</v>
      </c>
      <c r="G51" s="5"/>
    </row>
    <row r="52" spans="1:7">
      <c r="A52" s="1" t="s">
        <v>23</v>
      </c>
      <c r="B52" s="31"/>
      <c r="C52" s="40"/>
      <c r="D52" s="41"/>
      <c r="G52" s="5"/>
    </row>
    <row r="53" spans="1:7">
      <c r="A53" s="42" t="s">
        <v>13</v>
      </c>
      <c r="B53" s="31">
        <v>1</v>
      </c>
      <c r="C53" s="40">
        <v>-100</v>
      </c>
      <c r="D53" s="41">
        <v>2818</v>
      </c>
      <c r="G53" s="5"/>
    </row>
    <row r="54" spans="1:7">
      <c r="A54" s="42" t="s">
        <v>14</v>
      </c>
      <c r="B54" s="31">
        <v>7</v>
      </c>
      <c r="C54" s="40"/>
      <c r="D54" s="41">
        <v>182</v>
      </c>
      <c r="G54" s="5"/>
    </row>
    <row r="55" spans="1:7" ht="13.5" thickBot="1">
      <c r="A55" s="43"/>
      <c r="B55" s="34">
        <f>SUM(B53:B54)</f>
        <v>8</v>
      </c>
      <c r="C55" s="44">
        <f t="shared" ref="C55" si="4">(B55/D55-1)*100</f>
        <v>-99.733333333333334</v>
      </c>
      <c r="D55" s="45">
        <v>3000</v>
      </c>
      <c r="G55" s="5"/>
    </row>
    <row r="56" spans="1:7" ht="25.5">
      <c r="A56" s="57" t="s">
        <v>49</v>
      </c>
      <c r="B56" s="31"/>
      <c r="C56" s="40"/>
      <c r="D56" s="41"/>
      <c r="G56" s="5"/>
    </row>
    <row r="57" spans="1:7">
      <c r="A57" s="42" t="s">
        <v>35</v>
      </c>
      <c r="B57" s="31">
        <v>57</v>
      </c>
      <c r="C57" s="40">
        <f t="shared" ref="C57" si="5">(B57/D57-1)*100</f>
        <v>-97.835169008735278</v>
      </c>
      <c r="D57" s="41">
        <v>2633</v>
      </c>
      <c r="G57" s="5"/>
    </row>
    <row r="58" spans="1:7">
      <c r="A58" s="42" t="s">
        <v>50</v>
      </c>
      <c r="B58" s="31">
        <v>-56</v>
      </c>
      <c r="C58" s="40"/>
      <c r="D58" s="41">
        <v>185</v>
      </c>
      <c r="G58" s="5"/>
    </row>
    <row r="59" spans="1:7" ht="13.5" thickBot="1">
      <c r="A59" s="43"/>
      <c r="B59" s="34">
        <f>SUM(B57:B58)</f>
        <v>1</v>
      </c>
      <c r="C59" s="44">
        <v>-100</v>
      </c>
      <c r="D59" s="45">
        <f>SUM(D57:D58)</f>
        <v>2818</v>
      </c>
      <c r="G59" s="5"/>
    </row>
    <row r="60" spans="1:7">
      <c r="A60" s="10"/>
      <c r="B60" s="55"/>
      <c r="C60" s="46"/>
      <c r="D60" s="47"/>
      <c r="G60" s="5"/>
    </row>
    <row r="61" spans="1:7">
      <c r="A61" s="6" t="s">
        <v>51</v>
      </c>
      <c r="B61" s="55"/>
      <c r="C61" s="46"/>
      <c r="D61" s="47"/>
      <c r="G61" s="5"/>
    </row>
    <row r="62" spans="1:7">
      <c r="A62" s="64" t="s">
        <v>30</v>
      </c>
      <c r="B62" s="55"/>
      <c r="C62" s="46"/>
      <c r="D62" s="47"/>
      <c r="G62" s="5"/>
    </row>
    <row r="63" spans="1:7">
      <c r="A63" s="29"/>
      <c r="B63" s="55"/>
      <c r="C63" s="46"/>
      <c r="D63" s="47"/>
      <c r="G63" s="5"/>
    </row>
    <row r="64" spans="1:7">
      <c r="A64" s="69" t="s">
        <v>15</v>
      </c>
      <c r="B64" s="39">
        <v>1454</v>
      </c>
      <c r="C64" s="40">
        <f t="shared" ref="C64:C67" si="6">(B64/D64-1)*100</f>
        <v>-6.8728522336769515E-2</v>
      </c>
      <c r="D64" s="47">
        <v>1455</v>
      </c>
      <c r="G64" s="5"/>
    </row>
    <row r="65" spans="1:7">
      <c r="A65" s="69" t="s">
        <v>43</v>
      </c>
      <c r="B65" s="49"/>
      <c r="C65" s="40"/>
      <c r="D65" s="50"/>
      <c r="G65" s="5"/>
    </row>
    <row r="66" spans="1:7">
      <c r="A66" s="70" t="s">
        <v>17</v>
      </c>
      <c r="B66" s="49">
        <v>47.4</v>
      </c>
      <c r="C66" s="40">
        <f t="shared" si="6"/>
        <v>-11.895910780669139</v>
      </c>
      <c r="D66" s="50">
        <v>53.8</v>
      </c>
      <c r="G66" s="5"/>
    </row>
    <row r="67" spans="1:7">
      <c r="A67" s="70" t="s">
        <v>18</v>
      </c>
      <c r="B67" s="49">
        <v>47.3</v>
      </c>
      <c r="C67" s="40">
        <f t="shared" si="6"/>
        <v>-11.918063314711368</v>
      </c>
      <c r="D67" s="50">
        <v>53.7</v>
      </c>
      <c r="G67" s="5"/>
    </row>
    <row r="68" spans="1:7">
      <c r="A68" s="66" t="s">
        <v>19</v>
      </c>
      <c r="B68" s="39"/>
      <c r="C68" s="21"/>
      <c r="D68" s="28"/>
      <c r="G68" s="5"/>
    </row>
    <row r="69" spans="1:7">
      <c r="A69" s="71" t="s">
        <v>20</v>
      </c>
      <c r="B69" s="39">
        <f>B26</f>
        <v>812</v>
      </c>
      <c r="C69" s="21"/>
      <c r="D69" s="25">
        <v>781</v>
      </c>
      <c r="G69" s="5"/>
    </row>
    <row r="70" spans="1:7">
      <c r="A70" s="71" t="s">
        <v>25</v>
      </c>
      <c r="B70" s="39"/>
      <c r="C70" s="21"/>
      <c r="D70" s="25"/>
      <c r="G70" s="5"/>
    </row>
    <row r="71" spans="1:7" ht="25.5">
      <c r="A71" s="68" t="s">
        <v>52</v>
      </c>
      <c r="B71" s="39">
        <v>-147</v>
      </c>
      <c r="C71" s="21"/>
      <c r="D71" s="25">
        <v>0</v>
      </c>
      <c r="G71" s="5"/>
    </row>
    <row r="72" spans="1:7">
      <c r="A72" s="68" t="s">
        <v>33</v>
      </c>
      <c r="B72" s="39">
        <v>9</v>
      </c>
      <c r="C72" s="21"/>
      <c r="D72" s="28">
        <v>0</v>
      </c>
      <c r="G72" s="5"/>
    </row>
    <row r="73" spans="1:7">
      <c r="A73" s="68" t="s">
        <v>34</v>
      </c>
      <c r="B73" s="39">
        <v>3</v>
      </c>
      <c r="C73" s="21"/>
      <c r="D73" s="28">
        <v>2</v>
      </c>
      <c r="G73" s="5"/>
    </row>
    <row r="74" spans="1:7" ht="12.6" customHeight="1">
      <c r="A74" s="68" t="s">
        <v>53</v>
      </c>
      <c r="B74" s="39">
        <v>12</v>
      </c>
      <c r="C74" s="21"/>
      <c r="D74" s="28">
        <v>0</v>
      </c>
      <c r="G74" s="5"/>
    </row>
    <row r="75" spans="1:7" ht="13.5" thickBot="1">
      <c r="A75" s="72" t="s">
        <v>21</v>
      </c>
      <c r="B75" s="34">
        <f>SUM(B69:B74)</f>
        <v>689</v>
      </c>
      <c r="C75" s="44">
        <f t="shared" ref="C75" si="7">(B75/D75-1)*100</f>
        <v>-12.005108556832699</v>
      </c>
      <c r="D75" s="27">
        <v>783</v>
      </c>
      <c r="G75" s="5"/>
    </row>
    <row r="76" spans="1:7">
      <c r="B76" s="4"/>
      <c r="G76" s="5"/>
    </row>
  </sheetData>
  <mergeCells count="1">
    <mergeCell ref="A36:D36"/>
  </mergeCells>
  <pageMargins left="0.7" right="0.7" top="0.75" bottom="0.75" header="0.3" footer="0.3"/>
  <pageSetup paperSize="9" scale="89" orientation="portrait" verticalDpi="0" r:id="rId1"/>
  <rowBreaks count="1" manualBreakCount="1">
    <brk id="36" max="16383" man="1"/>
  </rowBreaks>
  <ignoredErrors>
    <ignoredError sqref="C76" numberStoredAsText="1"/>
    <ignoredError sqref="C54 C52 C74 C68:C70 C72" numberStoredAsText="1" formula="1"/>
    <ignoredError sqref="C8:C10 C49 C13:C21 C45:C47 C51 C66:C67 C6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Jacobs,Leonie</dc:creator>
  <cp:lastModifiedBy>Jacobs,Leonie</cp:lastModifiedBy>
  <cp:lastPrinted>2021-05-26T09:10:18Z</cp:lastPrinted>
  <dcterms:created xsi:type="dcterms:W3CDTF">2018-05-24T09:47:30Z</dcterms:created>
  <dcterms:modified xsi:type="dcterms:W3CDTF">2021-05-26T09:17:01Z</dcterms:modified>
</cp:coreProperties>
</file>