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Q:\FINSTATE\Sept 2024\Interims\Excel- Web Version\"/>
    </mc:Choice>
  </mc:AlternateContent>
  <xr:revisionPtr revIDLastSave="0" documentId="13_ncr:1_{BB8E64F1-A6C6-4541-A440-3D7E7BA98B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quit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Equity!$A$1:$J$41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I32" i="1" l="1"/>
  <c r="I22" i="1"/>
  <c r="H39" i="1" l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H33" i="1"/>
  <c r="J33" i="1" s="1"/>
  <c r="G32" i="1"/>
  <c r="F32" i="1"/>
  <c r="E32" i="1"/>
  <c r="D32" i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G22" i="1"/>
  <c r="G31" i="1" s="1"/>
  <c r="F22" i="1"/>
  <c r="F31" i="1" s="1"/>
  <c r="E22" i="1"/>
  <c r="E31" i="1" s="1"/>
  <c r="E40" i="1" s="1"/>
  <c r="D22" i="1"/>
  <c r="D31" i="1" s="1"/>
  <c r="D40" i="1" s="1"/>
  <c r="H21" i="1"/>
  <c r="J21" i="1" s="1"/>
  <c r="H18" i="1"/>
  <c r="J18" i="1" s="1"/>
  <c r="H17" i="1"/>
  <c r="J17" i="1" s="1"/>
  <c r="J16" i="1"/>
  <c r="H15" i="1"/>
  <c r="J15" i="1" s="1"/>
  <c r="H14" i="1"/>
  <c r="J14" i="1" s="1"/>
  <c r="H13" i="1"/>
  <c r="J13" i="1" s="1"/>
  <c r="H12" i="1"/>
  <c r="I10" i="1"/>
  <c r="G11" i="1"/>
  <c r="G10" i="1" s="1"/>
  <c r="F10" i="1"/>
  <c r="E10" i="1"/>
  <c r="H9" i="1"/>
  <c r="J9" i="1" s="1"/>
  <c r="I31" i="1"/>
  <c r="I40" i="1" s="1"/>
  <c r="D10" i="1"/>
  <c r="F40" i="1" l="1"/>
  <c r="H32" i="1"/>
  <c r="J32" i="1" s="1"/>
  <c r="H22" i="1"/>
  <c r="J22" i="1" s="1"/>
  <c r="J31" i="1" s="1"/>
  <c r="J40" i="1" s="1"/>
  <c r="J42" i="1" s="1"/>
  <c r="G40" i="1"/>
  <c r="H10" i="1"/>
  <c r="J10" i="1" s="1"/>
  <c r="H11" i="1"/>
  <c r="H31" i="1" l="1"/>
  <c r="H40" i="1" s="1"/>
</calcChain>
</file>

<file path=xl/sharedStrings.xml><?xml version="1.0" encoding="utf-8"?>
<sst xmlns="http://schemas.openxmlformats.org/spreadsheetml/2006/main" count="48" uniqueCount="29">
  <si>
    <t>Stated 
capital</t>
  </si>
  <si>
    <t>FCTR</t>
  </si>
  <si>
    <t>Reserves</t>
  </si>
  <si>
    <t>Non-controlling interest</t>
  </si>
  <si>
    <t>Other reserves</t>
  </si>
  <si>
    <t>Retained earnings</t>
  </si>
  <si>
    <t>Total equity</t>
  </si>
  <si>
    <t>R'm</t>
  </si>
  <si>
    <t>Balance at 1 October 2022</t>
  </si>
  <si>
    <t>Transactions with non-controlling interests</t>
  </si>
  <si>
    <t>Distributions to shareholders</t>
  </si>
  <si>
    <t>Transferred in terms of co-investment scheme (CIP)</t>
  </si>
  <si>
    <t>Balance at 30 September 2023</t>
  </si>
  <si>
    <t>Other comprehensive income</t>
  </si>
  <si>
    <t>Other comprehensive income/(loss)</t>
  </si>
  <si>
    <t>Attributable to equity holders of the Company</t>
  </si>
  <si>
    <t xml:space="preserve">Purchase of treasury shares for staff benefit schemes </t>
  </si>
  <si>
    <t xml:space="preserve">Vesting of treasury shares for staff benefit schemes </t>
  </si>
  <si>
    <t xml:space="preserve">Condensed consolidated statement of changes in equity
</t>
  </si>
  <si>
    <t>for the six months ended 31 March 2024</t>
  </si>
  <si>
    <t>Balance at 1 October 2023</t>
  </si>
  <si>
    <t>Total comprehensive income/(loss) for the period</t>
  </si>
  <si>
    <t>Disposal of treasury shares for staff benefit schemes forfeited</t>
  </si>
  <si>
    <t>Share-based payment charge for staff benefit schemes</t>
  </si>
  <si>
    <t>Balance at 31 March 2024</t>
  </si>
  <si>
    <t>Balance at 31 March 2023</t>
  </si>
  <si>
    <t>Other comprehensive (loss)/income</t>
  </si>
  <si>
    <t>Profit for the period</t>
  </si>
  <si>
    <t>(Loss)/profit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</si>
</sst>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 * #,##0.00_ ;_ * \-#,##0.00_ ;_ * &quot;-&quot;??_ ;_ @_ "/>
    <numFmt numFmtId="166" formatCode="_ * #,##0_ ;_ * \-#,##0_ ;_ * &quot;-&quot;??_ ;_ @_ "/>
    <numFmt numFmtId="167" formatCode="#,##0;\(#,##0\)"/>
    <numFmt numFmtId="168" formatCode="_(* #,##0_);_(* \(#,##0\);_(* &quot;-&quot;??_);_(@_)"/>
    <numFmt numFmtId="169" formatCode="#,###;\(#,###\)"/>
    <numFmt numFmtId="170" formatCode="&quot;R&quot;\ #,##0;[Red]&quot;R&quot;\ \-#,##0"/>
  </numFmts>
  <fonts count="11" x14ac:knownFonts="1">
    <font>
      <sz val="10"/>
      <name val="Arial"/>
    </font>
    <font>
      <sz val="12"/>
      <name val="Arial"/>
      <family val="2"/>
    </font>
    <font>
      <b/>
      <sz val="10"/>
      <color rgb="FF00206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color indexed="9"/>
      <name val="Arial"/>
      <family val="2"/>
    </font>
    <font>
      <sz val="12"/>
      <name val="Calibri"/>
      <family val="2"/>
    </font>
    <font>
      <sz val="10"/>
      <color rgb="FF002060"/>
      <name val="Arial"/>
      <family val="2"/>
    </font>
    <font>
      <b/>
      <sz val="17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theme="3"/>
      </left>
      <right/>
      <top style="thin">
        <color indexed="64"/>
      </top>
      <bottom/>
      <diagonal/>
    </border>
    <border>
      <left/>
      <right style="thin">
        <color theme="3"/>
      </right>
      <top style="thin">
        <color indexed="64"/>
      </top>
      <bottom/>
      <diagonal/>
    </border>
    <border>
      <left style="thin">
        <color theme="3"/>
      </left>
      <right/>
      <top/>
      <bottom style="thin">
        <color indexed="64"/>
      </bottom>
      <diagonal/>
    </border>
    <border>
      <left/>
      <right style="thin">
        <color theme="3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1" fillId="0" borderId="0" xfId="0" applyFont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0" xfId="0" applyFont="1"/>
    <xf numFmtId="0" fontId="4" fillId="2" borderId="3" xfId="0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0" fontId="4" fillId="2" borderId="6" xfId="0" applyFont="1" applyFill="1" applyBorder="1" applyAlignment="1">
      <alignment horizontal="right"/>
    </xf>
    <xf numFmtId="37" fontId="4" fillId="2" borderId="0" xfId="0" applyNumberFormat="1" applyFont="1" applyFill="1" applyAlignment="1">
      <alignment horizontal="left" wrapText="1"/>
    </xf>
    <xf numFmtId="37" fontId="4" fillId="2" borderId="0" xfId="0" applyNumberFormat="1" applyFont="1" applyFill="1" applyAlignment="1">
      <alignment horizontal="left"/>
    </xf>
    <xf numFmtId="170" fontId="4" fillId="0" borderId="0" xfId="0" applyNumberFormat="1" applyFont="1"/>
    <xf numFmtId="0" fontId="4" fillId="2" borderId="10" xfId="0" applyFont="1" applyFill="1" applyBorder="1" applyAlignment="1">
      <alignment horizontal="right"/>
    </xf>
    <xf numFmtId="166" fontId="4" fillId="0" borderId="0" xfId="0" applyNumberFormat="1" applyFont="1"/>
    <xf numFmtId="164" fontId="4" fillId="0" borderId="0" xfId="0" applyNumberFormat="1" applyFont="1"/>
    <xf numFmtId="0" fontId="6" fillId="0" borderId="0" xfId="0" applyFont="1"/>
    <xf numFmtId="168" fontId="4" fillId="2" borderId="0" xfId="1" applyNumberFormat="1" applyFont="1" applyFill="1" applyBorder="1"/>
    <xf numFmtId="166" fontId="4" fillId="2" borderId="0" xfId="1" applyNumberFormat="1" applyFont="1" applyFill="1"/>
    <xf numFmtId="167" fontId="4" fillId="2" borderId="10" xfId="1" applyNumberFormat="1" applyFont="1" applyFill="1" applyBorder="1" applyAlignment="1">
      <alignment horizontal="right"/>
    </xf>
    <xf numFmtId="167" fontId="4" fillId="2" borderId="11" xfId="1" applyNumberFormat="1" applyFont="1" applyFill="1" applyBorder="1" applyAlignment="1">
      <alignment horizontal="right"/>
    </xf>
    <xf numFmtId="167" fontId="4" fillId="2" borderId="5" xfId="1" applyNumberFormat="1" applyFont="1" applyFill="1" applyBorder="1" applyAlignment="1">
      <alignment horizontal="right"/>
    </xf>
    <xf numFmtId="168" fontId="4" fillId="2" borderId="6" xfId="1" applyNumberFormat="1" applyFont="1" applyFill="1" applyBorder="1"/>
    <xf numFmtId="166" fontId="4" fillId="2" borderId="0" xfId="1" applyNumberFormat="1" applyFont="1" applyFill="1" applyBorder="1"/>
    <xf numFmtId="167" fontId="4" fillId="2" borderId="9" xfId="1" applyNumberFormat="1" applyFont="1" applyFill="1" applyBorder="1" applyAlignment="1">
      <alignment horizontal="right"/>
    </xf>
    <xf numFmtId="166" fontId="4" fillId="2" borderId="4" xfId="1" applyNumberFormat="1" applyFont="1" applyFill="1" applyBorder="1"/>
    <xf numFmtId="166" fontId="4" fillId="2" borderId="5" xfId="1" applyNumberFormat="1" applyFont="1" applyFill="1" applyBorder="1"/>
    <xf numFmtId="168" fontId="4" fillId="2" borderId="4" xfId="1" applyNumberFormat="1" applyFont="1" applyFill="1" applyBorder="1"/>
    <xf numFmtId="168" fontId="4" fillId="0" borderId="0" xfId="0" applyNumberFormat="1" applyFont="1"/>
    <xf numFmtId="37" fontId="4" fillId="2" borderId="9" xfId="0" applyNumberFormat="1" applyFont="1" applyFill="1" applyBorder="1" applyAlignment="1">
      <alignment horizontal="left" indent="1"/>
    </xf>
    <xf numFmtId="166" fontId="4" fillId="2" borderId="10" xfId="1" applyNumberFormat="1" applyFont="1" applyFill="1" applyBorder="1"/>
    <xf numFmtId="168" fontId="4" fillId="2" borderId="13" xfId="1" applyNumberFormat="1" applyFont="1" applyFill="1" applyBorder="1"/>
    <xf numFmtId="168" fontId="4" fillId="2" borderId="10" xfId="1" applyNumberFormat="1" applyFont="1" applyFill="1" applyBorder="1"/>
    <xf numFmtId="167" fontId="4" fillId="2" borderId="14" xfId="1" applyNumberFormat="1" applyFont="1" applyFill="1" applyBorder="1" applyAlignment="1">
      <alignment horizontal="right"/>
    </xf>
    <xf numFmtId="166" fontId="4" fillId="2" borderId="6" xfId="1" applyNumberFormat="1" applyFont="1" applyFill="1" applyBorder="1"/>
    <xf numFmtId="168" fontId="4" fillId="2" borderId="15" xfId="1" applyNumberFormat="1" applyFont="1" applyFill="1" applyBorder="1"/>
    <xf numFmtId="166" fontId="4" fillId="2" borderId="16" xfId="1" applyNumberFormat="1" applyFont="1" applyFill="1" applyBorder="1"/>
    <xf numFmtId="167" fontId="4" fillId="2" borderId="6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8" fontId="4" fillId="2" borderId="5" xfId="1" applyNumberFormat="1" applyFont="1" applyFill="1" applyBorder="1"/>
    <xf numFmtId="166" fontId="4" fillId="2" borderId="4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6" fontId="1" fillId="0" borderId="0" xfId="1" applyNumberFormat="1" applyFont="1" applyFill="1"/>
    <xf numFmtId="167" fontId="1" fillId="0" borderId="0" xfId="1" applyNumberFormat="1" applyFont="1" applyFill="1" applyAlignment="1">
      <alignment horizontal="right"/>
    </xf>
    <xf numFmtId="166" fontId="1" fillId="0" borderId="0" xfId="1" applyNumberFormat="1" applyFont="1" applyFill="1" applyAlignment="1">
      <alignment horizontal="right"/>
    </xf>
    <xf numFmtId="0" fontId="1" fillId="0" borderId="0" xfId="0" quotePrefix="1" applyFont="1" applyAlignment="1">
      <alignment horizontal="left"/>
    </xf>
    <xf numFmtId="164" fontId="1" fillId="0" borderId="12" xfId="0" applyNumberFormat="1" applyFont="1" applyBorder="1" applyAlignment="1">
      <alignment horizontal="left"/>
    </xf>
    <xf numFmtId="166" fontId="1" fillId="0" borderId="0" xfId="1" applyNumberFormat="1" applyFont="1" applyFill="1" applyAlignment="1">
      <alignment horizontal="left"/>
    </xf>
    <xf numFmtId="166" fontId="7" fillId="0" borderId="0" xfId="1" applyNumberFormat="1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6" fontId="3" fillId="0" borderId="0" xfId="1" applyNumberFormat="1" applyFont="1" applyFill="1"/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/>
    <xf numFmtId="0" fontId="8" fillId="0" borderId="0" xfId="0" applyFont="1" applyAlignment="1">
      <alignment horizontal="left"/>
    </xf>
    <xf numFmtId="166" fontId="1" fillId="0" borderId="0" xfId="0" applyNumberFormat="1" applyFont="1"/>
    <xf numFmtId="165" fontId="1" fillId="0" borderId="0" xfId="0" applyNumberFormat="1" applyFont="1"/>
    <xf numFmtId="0" fontId="5" fillId="2" borderId="3" xfId="0" applyFont="1" applyFill="1" applyBorder="1" applyAlignment="1">
      <alignment horizontal="right"/>
    </xf>
    <xf numFmtId="0" fontId="5" fillId="2" borderId="17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right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166" fontId="2" fillId="3" borderId="0" xfId="0" applyNumberFormat="1" applyFont="1" applyFill="1"/>
    <xf numFmtId="168" fontId="2" fillId="3" borderId="4" xfId="1" applyNumberFormat="1" applyFont="1" applyFill="1" applyBorder="1"/>
    <xf numFmtId="168" fontId="2" fillId="3" borderId="0" xfId="1" applyNumberFormat="1" applyFont="1" applyFill="1" applyBorder="1"/>
    <xf numFmtId="166" fontId="2" fillId="3" borderId="5" xfId="0" applyNumberFormat="1" applyFont="1" applyFill="1" applyBorder="1"/>
    <xf numFmtId="166" fontId="2" fillId="3" borderId="0" xfId="1" applyNumberFormat="1" applyFont="1" applyFill="1"/>
    <xf numFmtId="168" fontId="2" fillId="3" borderId="0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8" fontId="2" fillId="3" borderId="5" xfId="1" applyNumberFormat="1" applyFont="1" applyFill="1" applyBorder="1"/>
    <xf numFmtId="166" fontId="2" fillId="3" borderId="10" xfId="1" applyNumberFormat="1" applyFont="1" applyFill="1" applyBorder="1"/>
    <xf numFmtId="165" fontId="2" fillId="3" borderId="13" xfId="1" applyFont="1" applyFill="1" applyBorder="1"/>
    <xf numFmtId="168" fontId="2" fillId="3" borderId="10" xfId="1" applyNumberFormat="1" applyFont="1" applyFill="1" applyBorder="1"/>
    <xf numFmtId="168" fontId="2" fillId="3" borderId="11" xfId="1" applyNumberFormat="1" applyFont="1" applyFill="1" applyBorder="1"/>
    <xf numFmtId="166" fontId="2" fillId="3" borderId="11" xfId="1" applyNumberFormat="1" applyFont="1" applyFill="1" applyBorder="1"/>
    <xf numFmtId="166" fontId="2" fillId="3" borderId="6" xfId="1" applyNumberFormat="1" applyFont="1" applyFill="1" applyBorder="1"/>
    <xf numFmtId="168" fontId="2" fillId="3" borderId="7" xfId="1" applyNumberFormat="1" applyFont="1" applyFill="1" applyBorder="1"/>
    <xf numFmtId="168" fontId="2" fillId="3" borderId="6" xfId="0" applyNumberFormat="1" applyFont="1" applyFill="1" applyBorder="1"/>
    <xf numFmtId="168" fontId="2" fillId="3" borderId="8" xfId="1" applyNumberFormat="1" applyFont="1" applyFill="1" applyBorder="1"/>
    <xf numFmtId="168" fontId="2" fillId="3" borderId="6" xfId="1" applyNumberFormat="1" applyFont="1" applyFill="1" applyBorder="1"/>
    <xf numFmtId="166" fontId="2" fillId="3" borderId="5" xfId="1" applyNumberFormat="1" applyFont="1" applyFill="1" applyBorder="1"/>
    <xf numFmtId="167" fontId="2" fillId="3" borderId="5" xfId="1" applyNumberFormat="1" applyFont="1" applyFill="1" applyBorder="1"/>
    <xf numFmtId="169" fontId="2" fillId="3" borderId="0" xfId="1" applyNumberFormat="1" applyFont="1" applyFill="1"/>
    <xf numFmtId="166" fontId="2" fillId="3" borderId="0" xfId="1" applyNumberFormat="1" applyFont="1" applyFill="1" applyBorder="1"/>
    <xf numFmtId="166" fontId="2" fillId="3" borderId="17" xfId="1" applyNumberFormat="1" applyFont="1" applyFill="1" applyBorder="1"/>
    <xf numFmtId="168" fontId="2" fillId="3" borderId="17" xfId="1" applyNumberFormat="1" applyFont="1" applyFill="1" applyBorder="1"/>
    <xf numFmtId="167" fontId="4" fillId="2" borderId="17" xfId="1" applyNumberFormat="1" applyFont="1" applyFill="1" applyBorder="1" applyAlignment="1">
      <alignment horizontal="right"/>
    </xf>
    <xf numFmtId="0" fontId="4" fillId="2" borderId="0" xfId="0" quotePrefix="1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left" vertical="center"/>
    </xf>
    <xf numFmtId="37" fontId="4" fillId="2" borderId="7" xfId="0" applyNumberFormat="1" applyFont="1" applyFill="1" applyBorder="1" applyAlignment="1">
      <alignment horizontal="left" indent="1"/>
    </xf>
    <xf numFmtId="166" fontId="2" fillId="3" borderId="7" xfId="1" applyNumberFormat="1" applyFont="1" applyFill="1" applyBorder="1"/>
    <xf numFmtId="166" fontId="2" fillId="3" borderId="8" xfId="1" applyNumberFormat="1" applyFont="1" applyFill="1" applyBorder="1"/>
    <xf numFmtId="168" fontId="2" fillId="3" borderId="7" xfId="0" applyNumberFormat="1" applyFont="1" applyFill="1" applyBorder="1"/>
    <xf numFmtId="166" fontId="2" fillId="3" borderId="7" xfId="0" applyNumberFormat="1" applyFont="1" applyFill="1" applyBorder="1"/>
    <xf numFmtId="0" fontId="5" fillId="2" borderId="10" xfId="0" applyFont="1" applyFill="1" applyBorder="1" applyAlignment="1">
      <alignment horizontal="left"/>
    </xf>
    <xf numFmtId="168" fontId="4" fillId="2" borderId="11" xfId="1" applyNumberFormat="1" applyFont="1" applyFill="1" applyBorder="1"/>
    <xf numFmtId="168" fontId="4" fillId="2" borderId="8" xfId="1" applyNumberFormat="1" applyFont="1" applyFill="1" applyBorder="1"/>
    <xf numFmtId="166" fontId="4" fillId="2" borderId="10" xfId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10" fillId="2" borderId="0" xfId="0" applyFont="1" applyFill="1" applyAlignment="1">
      <alignment horizontal="left" vertical="top" wrapText="1"/>
    </xf>
    <xf numFmtId="165" fontId="2" fillId="3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54"/>
  <sheetViews>
    <sheetView tabSelected="1" view="pageBreakPreview" topLeftCell="A21" zoomScale="88" zoomScaleNormal="100" zoomScaleSheetLayoutView="88" workbookViewId="0">
      <selection activeCell="J40" sqref="J40"/>
    </sheetView>
  </sheetViews>
  <sheetFormatPr defaultColWidth="12.54296875" defaultRowHeight="15.5" x14ac:dyDescent="0.35"/>
  <cols>
    <col min="1" max="1" width="1.1796875" style="5" customWidth="1"/>
    <col min="2" max="2" width="61.08984375" style="5" customWidth="1"/>
    <col min="3" max="3" width="7.1796875" style="47" customWidth="1"/>
    <col min="4" max="4" width="12.453125" style="5" customWidth="1"/>
    <col min="5" max="9" width="9.1796875" style="5" customWidth="1"/>
    <col min="10" max="10" width="10.54296875" style="5" customWidth="1"/>
    <col min="11" max="11" width="19.453125" style="5" customWidth="1"/>
    <col min="12" max="12" width="15.1796875" style="5" customWidth="1"/>
    <col min="13" max="13" width="18" style="5" bestFit="1" customWidth="1"/>
    <col min="14" max="14" width="16.453125" style="5" bestFit="1" customWidth="1"/>
    <col min="15" max="15" width="22.453125" style="5" customWidth="1"/>
    <col min="16" max="16384" width="12.54296875" style="5"/>
  </cols>
  <sheetData>
    <row r="1" spans="1:11" ht="18" customHeight="1" x14ac:dyDescent="0.35">
      <c r="A1" s="1"/>
      <c r="B1" s="2"/>
      <c r="C1" s="3"/>
      <c r="D1" s="1"/>
      <c r="E1" s="1"/>
      <c r="F1" s="1"/>
      <c r="G1" s="4"/>
      <c r="H1" s="1"/>
      <c r="I1" s="1"/>
      <c r="J1" s="1"/>
    </row>
    <row r="2" spans="1:11" ht="21.5" x14ac:dyDescent="0.35">
      <c r="A2" s="1"/>
      <c r="B2" s="111" t="s">
        <v>18</v>
      </c>
      <c r="C2" s="111"/>
      <c r="D2" s="111"/>
      <c r="E2" s="111"/>
      <c r="F2" s="111"/>
      <c r="G2" s="111"/>
      <c r="H2" s="111"/>
      <c r="I2" s="111"/>
      <c r="J2" s="111"/>
    </row>
    <row r="3" spans="1:11" ht="16.75" customHeight="1" x14ac:dyDescent="0.35">
      <c r="A3" s="1"/>
      <c r="B3" s="66" t="s">
        <v>19</v>
      </c>
      <c r="C3" s="3"/>
      <c r="D3" s="1"/>
      <c r="E3" s="1"/>
      <c r="F3" s="1"/>
      <c r="G3" s="1"/>
      <c r="H3" s="1"/>
      <c r="I3" s="1"/>
      <c r="J3" s="1"/>
    </row>
    <row r="4" spans="1:11" s="9" customFormat="1" ht="18" customHeight="1" x14ac:dyDescent="0.3">
      <c r="A4" s="6"/>
      <c r="B4" s="7"/>
      <c r="C4" s="8"/>
      <c r="D4" s="6"/>
      <c r="E4" s="6"/>
      <c r="F4" s="6"/>
      <c r="G4" s="6"/>
      <c r="H4" s="6"/>
      <c r="I4" s="6"/>
      <c r="J4" s="6"/>
    </row>
    <row r="5" spans="1:11" s="9" customFormat="1" ht="16.75" customHeight="1" x14ac:dyDescent="0.3">
      <c r="A5" s="6"/>
      <c r="B5" s="7"/>
      <c r="C5" s="8"/>
      <c r="D5" s="107" t="s">
        <v>15</v>
      </c>
      <c r="E5" s="107"/>
      <c r="F5" s="107"/>
      <c r="G5" s="107"/>
      <c r="H5" s="107"/>
      <c r="I5" s="65"/>
      <c r="J5" s="66"/>
    </row>
    <row r="6" spans="1:11" s="9" customFormat="1" ht="18" customHeight="1" x14ac:dyDescent="0.3">
      <c r="A6" s="6"/>
      <c r="B6" s="7"/>
      <c r="C6" s="8"/>
      <c r="D6" s="108" t="s">
        <v>0</v>
      </c>
      <c r="E6" s="67"/>
      <c r="F6" s="109" t="s">
        <v>1</v>
      </c>
      <c r="G6" s="67"/>
      <c r="H6" s="110" t="s">
        <v>2</v>
      </c>
      <c r="I6" s="108" t="s">
        <v>3</v>
      </c>
      <c r="J6" s="67"/>
    </row>
    <row r="7" spans="1:11" s="9" customFormat="1" ht="33" customHeight="1" x14ac:dyDescent="0.3">
      <c r="A7" s="6"/>
      <c r="B7" s="7"/>
      <c r="C7" s="8"/>
      <c r="D7" s="109"/>
      <c r="E7" s="68" t="s">
        <v>4</v>
      </c>
      <c r="F7" s="109"/>
      <c r="G7" s="68" t="s">
        <v>5</v>
      </c>
      <c r="H7" s="110"/>
      <c r="I7" s="109"/>
      <c r="J7" s="68" t="s">
        <v>6</v>
      </c>
    </row>
    <row r="8" spans="1:11" s="9" customFormat="1" ht="13.5" thickBot="1" x14ac:dyDescent="0.35">
      <c r="A8" s="6"/>
      <c r="B8" s="62"/>
      <c r="C8" s="10"/>
      <c r="D8" s="69" t="s">
        <v>7</v>
      </c>
      <c r="E8" s="69" t="s">
        <v>7</v>
      </c>
      <c r="F8" s="69" t="s">
        <v>7</v>
      </c>
      <c r="G8" s="69" t="s">
        <v>7</v>
      </c>
      <c r="H8" s="69" t="s">
        <v>7</v>
      </c>
      <c r="I8" s="69" t="s">
        <v>7</v>
      </c>
      <c r="J8" s="69" t="s">
        <v>7</v>
      </c>
    </row>
    <row r="9" spans="1:11" s="9" customFormat="1" ht="18" customHeight="1" x14ac:dyDescent="0.3">
      <c r="A9" s="6"/>
      <c r="B9" s="11" t="s">
        <v>20</v>
      </c>
      <c r="C9" s="12"/>
      <c r="D9" s="70">
        <v>13294</v>
      </c>
      <c r="E9" s="71">
        <v>-366</v>
      </c>
      <c r="F9" s="72">
        <v>2974</v>
      </c>
      <c r="G9" s="73">
        <v>4312</v>
      </c>
      <c r="H9" s="70">
        <f t="shared" ref="H9:H18" si="0">E9+F9+G9</f>
        <v>6920</v>
      </c>
      <c r="I9" s="70">
        <v>1075</v>
      </c>
      <c r="J9" s="70">
        <f>D9+H9+I9</f>
        <v>21289</v>
      </c>
    </row>
    <row r="10" spans="1:11" s="9" customFormat="1" ht="13" x14ac:dyDescent="0.3">
      <c r="A10" s="6"/>
      <c r="B10" s="6" t="s">
        <v>21</v>
      </c>
      <c r="C10" s="13"/>
      <c r="D10" s="74">
        <f>D12+D11</f>
        <v>0</v>
      </c>
      <c r="E10" s="71">
        <f>E11+E12</f>
        <v>6</v>
      </c>
      <c r="F10" s="75">
        <f>F11+F12</f>
        <v>-3010</v>
      </c>
      <c r="G10" s="77">
        <f>G11+G12</f>
        <v>3499</v>
      </c>
      <c r="H10" s="102">
        <f t="shared" si="0"/>
        <v>495</v>
      </c>
      <c r="I10" s="74">
        <f>I11+I12</f>
        <v>58</v>
      </c>
      <c r="J10" s="74">
        <f>D10+H10+I10</f>
        <v>553</v>
      </c>
    </row>
    <row r="11" spans="1:11" s="9" customFormat="1" ht="13" x14ac:dyDescent="0.3">
      <c r="A11" s="6"/>
      <c r="B11" s="34" t="s">
        <v>27</v>
      </c>
      <c r="C11" s="18"/>
      <c r="D11" s="78">
        <v>0</v>
      </c>
      <c r="E11" s="79">
        <v>0</v>
      </c>
      <c r="F11" s="80">
        <v>0</v>
      </c>
      <c r="G11" s="81">
        <f>3499</f>
        <v>3499</v>
      </c>
      <c r="H11" s="70">
        <f t="shared" si="0"/>
        <v>3499</v>
      </c>
      <c r="I11" s="78">
        <v>57</v>
      </c>
      <c r="J11" s="82">
        <v>438</v>
      </c>
    </row>
    <row r="12" spans="1:11" s="9" customFormat="1" ht="13.75" customHeight="1" x14ac:dyDescent="0.3">
      <c r="A12" s="6"/>
      <c r="B12" s="98" t="s">
        <v>14</v>
      </c>
      <c r="C12" s="14"/>
      <c r="D12" s="83">
        <v>0</v>
      </c>
      <c r="E12" s="84">
        <v>6</v>
      </c>
      <c r="F12" s="85">
        <v>-3010</v>
      </c>
      <c r="G12" s="86">
        <v>0</v>
      </c>
      <c r="H12" s="101">
        <f t="shared" si="0"/>
        <v>-3004</v>
      </c>
      <c r="I12" s="87">
        <v>1</v>
      </c>
      <c r="J12" s="86">
        <v>1703</v>
      </c>
    </row>
    <row r="13" spans="1:11" s="9" customFormat="1" ht="15.65" customHeight="1" x14ac:dyDescent="0.3">
      <c r="A13" s="6"/>
      <c r="B13" s="6" t="s">
        <v>9</v>
      </c>
      <c r="C13" s="8"/>
      <c r="D13" s="74">
        <v>0</v>
      </c>
      <c r="E13" s="71">
        <v>0</v>
      </c>
      <c r="F13" s="72">
        <v>0</v>
      </c>
      <c r="G13" s="88">
        <v>0</v>
      </c>
      <c r="H13" s="70">
        <f t="shared" si="0"/>
        <v>0</v>
      </c>
      <c r="I13" s="72">
        <v>-5</v>
      </c>
      <c r="J13" s="72">
        <f>D13+H13+I13</f>
        <v>-5</v>
      </c>
    </row>
    <row r="14" spans="1:11" s="9" customFormat="1" ht="13" x14ac:dyDescent="0.3">
      <c r="A14" s="6"/>
      <c r="B14" s="16" t="s">
        <v>16</v>
      </c>
      <c r="C14" s="8"/>
      <c r="D14" s="90">
        <v>-214</v>
      </c>
      <c r="E14" s="71">
        <v>0</v>
      </c>
      <c r="F14" s="72">
        <v>0</v>
      </c>
      <c r="G14" s="88">
        <v>0</v>
      </c>
      <c r="H14" s="70">
        <f t="shared" si="0"/>
        <v>0</v>
      </c>
      <c r="I14" s="72">
        <v>0</v>
      </c>
      <c r="J14" s="72">
        <f t="shared" ref="J14" si="1">D14+H14+I14</f>
        <v>-214</v>
      </c>
      <c r="K14" s="17"/>
    </row>
    <row r="15" spans="1:11" s="9" customFormat="1" ht="13" x14ac:dyDescent="0.3">
      <c r="A15" s="6"/>
      <c r="B15" s="16" t="s">
        <v>17</v>
      </c>
      <c r="C15" s="8"/>
      <c r="D15" s="74">
        <v>295</v>
      </c>
      <c r="E15" s="71">
        <v>-295</v>
      </c>
      <c r="F15" s="72">
        <v>0</v>
      </c>
      <c r="G15" s="88">
        <v>0</v>
      </c>
      <c r="H15" s="90">
        <f t="shared" si="0"/>
        <v>-295</v>
      </c>
      <c r="I15" s="72">
        <v>0</v>
      </c>
      <c r="J15" s="72">
        <f>D15+H15+I15</f>
        <v>0</v>
      </c>
      <c r="K15" s="17"/>
    </row>
    <row r="16" spans="1:11" s="9" customFormat="1" ht="13" x14ac:dyDescent="0.3">
      <c r="A16" s="6"/>
      <c r="B16" s="16" t="s">
        <v>22</v>
      </c>
      <c r="C16" s="8"/>
      <c r="D16" s="74">
        <v>8</v>
      </c>
      <c r="E16" s="71">
        <v>0</v>
      </c>
      <c r="F16" s="72">
        <v>0</v>
      </c>
      <c r="G16" s="88">
        <v>0</v>
      </c>
      <c r="H16" s="112">
        <v>0</v>
      </c>
      <c r="I16" s="72">
        <v>0</v>
      </c>
      <c r="J16" s="72">
        <f>D16+H16+I16</f>
        <v>8</v>
      </c>
      <c r="K16" s="17"/>
    </row>
    <row r="17" spans="1:16" s="9" customFormat="1" ht="13" x14ac:dyDescent="0.3">
      <c r="A17" s="6"/>
      <c r="B17" s="6" t="s">
        <v>10</v>
      </c>
      <c r="C17" s="8"/>
      <c r="D17" s="74">
        <v>0</v>
      </c>
      <c r="E17" s="71">
        <v>0</v>
      </c>
      <c r="F17" s="72">
        <v>0</v>
      </c>
      <c r="G17" s="89">
        <v>-9200</v>
      </c>
      <c r="H17" s="90">
        <f t="shared" si="0"/>
        <v>-9200</v>
      </c>
      <c r="I17" s="72">
        <v>-125</v>
      </c>
      <c r="J17" s="72">
        <f t="shared" ref="J17:J18" si="2">D17+H17+I17</f>
        <v>-9325</v>
      </c>
    </row>
    <row r="18" spans="1:16" s="9" customFormat="1" ht="13" x14ac:dyDescent="0.3">
      <c r="A18" s="6"/>
      <c r="B18" s="6" t="s">
        <v>23</v>
      </c>
      <c r="C18" s="8"/>
      <c r="D18" s="88">
        <v>0</v>
      </c>
      <c r="E18" s="99">
        <v>124</v>
      </c>
      <c r="F18" s="87">
        <v>0</v>
      </c>
      <c r="G18" s="100">
        <v>0</v>
      </c>
      <c r="H18" s="90">
        <f t="shared" si="0"/>
        <v>124</v>
      </c>
      <c r="I18" s="76">
        <v>0</v>
      </c>
      <c r="J18" s="91">
        <f t="shared" si="2"/>
        <v>124</v>
      </c>
    </row>
    <row r="19" spans="1:16" s="9" customFormat="1" ht="13.5" thickBot="1" x14ac:dyDescent="0.35">
      <c r="A19" s="6"/>
      <c r="B19" s="63" t="s">
        <v>24</v>
      </c>
      <c r="C19" s="64"/>
      <c r="D19" s="92">
        <f>SUM(D13:D18)+D9+D10</f>
        <v>13383</v>
      </c>
      <c r="E19" s="93">
        <f>SUM(E13:E18)+E9+E10</f>
        <v>-531</v>
      </c>
      <c r="F19" s="93">
        <f>SUM(F13:F18)+F9+F10</f>
        <v>-36</v>
      </c>
      <c r="G19" s="93">
        <f>SUM(G13:G18)+G9+G10</f>
        <v>-1389</v>
      </c>
      <c r="H19" s="93">
        <f>SUM(H13:H18)+H9+H10</f>
        <v>-1956</v>
      </c>
      <c r="I19" s="92">
        <f>SUM(I13:I18)+I9+I10</f>
        <v>1003</v>
      </c>
      <c r="J19" s="92">
        <f>SUM(J13:J18)+J9+J10</f>
        <v>12430</v>
      </c>
      <c r="K19" s="19"/>
      <c r="L19" s="20"/>
      <c r="M19" s="21"/>
    </row>
    <row r="20" spans="1:16" s="9" customFormat="1" ht="6.5" customHeight="1" x14ac:dyDescent="0.25">
      <c r="A20" s="6"/>
      <c r="B20" s="95"/>
      <c r="C20" s="96"/>
      <c r="D20" s="97"/>
      <c r="E20" s="97"/>
      <c r="F20" s="97"/>
      <c r="G20" s="97"/>
      <c r="H20" s="97"/>
      <c r="I20" s="97"/>
      <c r="J20" s="97"/>
      <c r="K20" s="19"/>
      <c r="P20" s="19"/>
    </row>
    <row r="21" spans="1:16" s="9" customFormat="1" ht="15.75" customHeight="1" x14ac:dyDescent="0.3">
      <c r="A21" s="6"/>
      <c r="B21" s="11" t="s">
        <v>8</v>
      </c>
      <c r="C21" s="12"/>
      <c r="D21" s="28">
        <v>13342</v>
      </c>
      <c r="E21" s="29">
        <v>-574</v>
      </c>
      <c r="F21" s="24">
        <v>1314</v>
      </c>
      <c r="G21" s="25">
        <v>4664</v>
      </c>
      <c r="H21" s="30">
        <f>E21+F21+G21</f>
        <v>5404</v>
      </c>
      <c r="I21" s="28">
        <v>1114</v>
      </c>
      <c r="J21" s="28">
        <f>D21+H21+I21</f>
        <v>19860</v>
      </c>
    </row>
    <row r="22" spans="1:16" s="9" customFormat="1" ht="12.5" x14ac:dyDescent="0.25">
      <c r="A22" s="6"/>
      <c r="B22" s="6" t="s">
        <v>21</v>
      </c>
      <c r="C22" s="12"/>
      <c r="D22" s="31">
        <f>D23+D24</f>
        <v>0</v>
      </c>
      <c r="E22" s="32">
        <f>E23+E24</f>
        <v>-33</v>
      </c>
      <c r="F22" s="22">
        <f>F23+F24</f>
        <v>1215</v>
      </c>
      <c r="G22" s="26">
        <f>G23+G24</f>
        <v>547</v>
      </c>
      <c r="H22" s="28">
        <f>E22+F22+G22</f>
        <v>1729</v>
      </c>
      <c r="I22" s="28">
        <f>I23+I24</f>
        <v>83</v>
      </c>
      <c r="J22" s="39">
        <f>D22+H22+I22</f>
        <v>1812</v>
      </c>
      <c r="P22" s="33"/>
    </row>
    <row r="23" spans="1:16" s="9" customFormat="1" ht="12.5" x14ac:dyDescent="0.25">
      <c r="A23" s="6"/>
      <c r="B23" s="34" t="s">
        <v>27</v>
      </c>
      <c r="C23" s="18"/>
      <c r="D23" s="35">
        <v>0</v>
      </c>
      <c r="E23" s="36">
        <v>0</v>
      </c>
      <c r="F23" s="37">
        <v>0</v>
      </c>
      <c r="G23" s="38">
        <v>547</v>
      </c>
      <c r="H23" s="24">
        <f t="shared" ref="H23:H30" si="3">G23+F23+E23</f>
        <v>547</v>
      </c>
      <c r="I23" s="106">
        <v>78</v>
      </c>
      <c r="J23" s="104">
        <f t="shared" ref="J23:J34" si="4">D23+H23+I23</f>
        <v>625</v>
      </c>
    </row>
    <row r="24" spans="1:16" s="9" customFormat="1" ht="12.5" x14ac:dyDescent="0.25">
      <c r="A24" s="6"/>
      <c r="B24" s="98" t="s">
        <v>26</v>
      </c>
      <c r="C24" s="14"/>
      <c r="D24" s="39">
        <v>0</v>
      </c>
      <c r="E24" s="40">
        <v>-33</v>
      </c>
      <c r="F24" s="27">
        <v>1215</v>
      </c>
      <c r="G24" s="41">
        <v>0</v>
      </c>
      <c r="H24" s="42">
        <f t="shared" si="3"/>
        <v>1182</v>
      </c>
      <c r="I24" s="39">
        <v>5</v>
      </c>
      <c r="J24" s="105">
        <f t="shared" si="4"/>
        <v>1187</v>
      </c>
    </row>
    <row r="25" spans="1:16" s="9" customFormat="1" ht="15.65" customHeight="1" x14ac:dyDescent="0.25">
      <c r="A25" s="6"/>
      <c r="B25" s="6" t="s">
        <v>9</v>
      </c>
      <c r="C25" s="8"/>
      <c r="D25" s="23">
        <v>0</v>
      </c>
      <c r="E25" s="32">
        <v>-1</v>
      </c>
      <c r="F25" s="22">
        <v>0</v>
      </c>
      <c r="G25" s="31">
        <v>0</v>
      </c>
      <c r="H25" s="22">
        <f t="shared" si="3"/>
        <v>-1</v>
      </c>
      <c r="I25" s="22">
        <v>-24</v>
      </c>
      <c r="J25" s="22">
        <f t="shared" si="4"/>
        <v>-25</v>
      </c>
      <c r="P25" s="19"/>
    </row>
    <row r="26" spans="1:16" s="9" customFormat="1" ht="12.5" x14ac:dyDescent="0.25">
      <c r="A26" s="6"/>
      <c r="B26" s="16" t="s">
        <v>16</v>
      </c>
      <c r="C26" s="8"/>
      <c r="D26" s="22">
        <v>-65</v>
      </c>
      <c r="E26" s="45">
        <v>0</v>
      </c>
      <c r="F26" s="22">
        <v>0</v>
      </c>
      <c r="G26" s="31">
        <v>0</v>
      </c>
      <c r="H26" s="22">
        <f t="shared" si="3"/>
        <v>0</v>
      </c>
      <c r="I26" s="43">
        <v>0</v>
      </c>
      <c r="J26" s="22">
        <f t="shared" si="4"/>
        <v>-65</v>
      </c>
      <c r="P26" s="19"/>
    </row>
    <row r="27" spans="1:16" s="9" customFormat="1" ht="12.5" x14ac:dyDescent="0.25">
      <c r="A27" s="6"/>
      <c r="B27" s="16" t="s">
        <v>17</v>
      </c>
      <c r="C27" s="8"/>
      <c r="D27" s="23">
        <v>26</v>
      </c>
      <c r="E27" s="32">
        <v>-26</v>
      </c>
      <c r="F27" s="22">
        <v>0</v>
      </c>
      <c r="G27" s="31">
        <v>0</v>
      </c>
      <c r="H27" s="22">
        <f t="shared" si="3"/>
        <v>-26</v>
      </c>
      <c r="I27" s="43">
        <v>0</v>
      </c>
      <c r="J27" s="22">
        <f t="shared" si="4"/>
        <v>0</v>
      </c>
    </row>
    <row r="28" spans="1:16" s="9" customFormat="1" ht="12.5" x14ac:dyDescent="0.25">
      <c r="A28" s="6"/>
      <c r="B28" s="6" t="s">
        <v>10</v>
      </c>
      <c r="C28" s="8"/>
      <c r="D28" s="23">
        <v>0</v>
      </c>
      <c r="E28" s="32">
        <v>0</v>
      </c>
      <c r="F28" s="22">
        <v>0</v>
      </c>
      <c r="G28" s="44">
        <v>-367</v>
      </c>
      <c r="H28" s="22">
        <f t="shared" si="3"/>
        <v>-367</v>
      </c>
      <c r="I28" s="22">
        <v>-138</v>
      </c>
      <c r="J28" s="22">
        <f t="shared" si="4"/>
        <v>-505</v>
      </c>
    </row>
    <row r="29" spans="1:16" s="9" customFormat="1" ht="12.5" x14ac:dyDescent="0.25">
      <c r="A29" s="6"/>
      <c r="B29" s="15" t="s">
        <v>11</v>
      </c>
      <c r="C29" s="8"/>
      <c r="D29" s="23">
        <v>0</v>
      </c>
      <c r="E29" s="32">
        <v>17</v>
      </c>
      <c r="F29" s="22">
        <v>0</v>
      </c>
      <c r="G29" s="31">
        <v>0</v>
      </c>
      <c r="H29" s="43">
        <f t="shared" si="3"/>
        <v>17</v>
      </c>
      <c r="I29" s="43">
        <v>0</v>
      </c>
      <c r="J29" s="28">
        <f t="shared" si="4"/>
        <v>17</v>
      </c>
    </row>
    <row r="30" spans="1:16" s="9" customFormat="1" ht="12.5" x14ac:dyDescent="0.25">
      <c r="A30" s="6"/>
      <c r="B30" s="6" t="s">
        <v>23</v>
      </c>
      <c r="C30" s="8"/>
      <c r="D30" s="23">
        <v>0</v>
      </c>
      <c r="E30" s="30">
        <v>108</v>
      </c>
      <c r="F30" s="22">
        <v>0</v>
      </c>
      <c r="G30" s="31">
        <v>0</v>
      </c>
      <c r="H30" s="43">
        <f t="shared" si="3"/>
        <v>108</v>
      </c>
      <c r="I30" s="43">
        <v>0</v>
      </c>
      <c r="J30" s="28">
        <f t="shared" si="4"/>
        <v>108</v>
      </c>
    </row>
    <row r="31" spans="1:16" s="9" customFormat="1" ht="13" x14ac:dyDescent="0.3">
      <c r="A31" s="6"/>
      <c r="B31" s="103" t="s">
        <v>25</v>
      </c>
      <c r="C31" s="18"/>
      <c r="D31" s="24">
        <f t="shared" ref="D31:J31" si="5">SUM(D25:D30)+D21+D22</f>
        <v>13303</v>
      </c>
      <c r="E31" s="29">
        <f t="shared" si="5"/>
        <v>-509</v>
      </c>
      <c r="F31" s="24">
        <f t="shared" si="5"/>
        <v>2529</v>
      </c>
      <c r="G31" s="25">
        <f t="shared" si="5"/>
        <v>4844</v>
      </c>
      <c r="H31" s="24">
        <f t="shared" si="5"/>
        <v>6864</v>
      </c>
      <c r="I31" s="24">
        <f t="shared" si="5"/>
        <v>1035</v>
      </c>
      <c r="J31" s="24">
        <f t="shared" si="5"/>
        <v>21202</v>
      </c>
    </row>
    <row r="32" spans="1:16" s="9" customFormat="1" ht="12.5" x14ac:dyDescent="0.25">
      <c r="A32" s="6"/>
      <c r="B32" s="6" t="s">
        <v>21</v>
      </c>
      <c r="C32" s="12"/>
      <c r="D32" s="31">
        <f>D33+D34</f>
        <v>0</v>
      </c>
      <c r="E32" s="32">
        <f>E33+E34</f>
        <v>69</v>
      </c>
      <c r="F32" s="22">
        <f>F33+F34</f>
        <v>445</v>
      </c>
      <c r="G32" s="26">
        <f>G33+G34</f>
        <v>-283</v>
      </c>
      <c r="H32" s="28">
        <f>E32+F32+G32</f>
        <v>231</v>
      </c>
      <c r="I32" s="28">
        <f>I33+I34</f>
        <v>98</v>
      </c>
      <c r="J32" s="27">
        <f t="shared" si="4"/>
        <v>329</v>
      </c>
      <c r="P32" s="33"/>
    </row>
    <row r="33" spans="1:16" s="9" customFormat="1" ht="12.5" x14ac:dyDescent="0.25">
      <c r="A33" s="6"/>
      <c r="B33" s="34" t="s">
        <v>28</v>
      </c>
      <c r="C33" s="18"/>
      <c r="D33" s="35">
        <v>0</v>
      </c>
      <c r="E33" s="36">
        <v>0</v>
      </c>
      <c r="F33" s="37">
        <v>0</v>
      </c>
      <c r="G33" s="38">
        <v>-283</v>
      </c>
      <c r="H33" s="24">
        <f t="shared" ref="H33:H39" si="6">G33+F33+E33</f>
        <v>-283</v>
      </c>
      <c r="I33" s="106">
        <v>96</v>
      </c>
      <c r="J33" s="104">
        <f t="shared" si="4"/>
        <v>-187</v>
      </c>
    </row>
    <row r="34" spans="1:16" s="9" customFormat="1" ht="12.5" x14ac:dyDescent="0.25">
      <c r="A34" s="6"/>
      <c r="B34" s="98" t="s">
        <v>13</v>
      </c>
      <c r="C34" s="14"/>
      <c r="D34" s="39">
        <v>0</v>
      </c>
      <c r="E34" s="40">
        <v>69</v>
      </c>
      <c r="F34" s="27">
        <v>445</v>
      </c>
      <c r="G34" s="41">
        <v>0</v>
      </c>
      <c r="H34" s="42">
        <f t="shared" si="6"/>
        <v>514</v>
      </c>
      <c r="I34" s="39">
        <v>2</v>
      </c>
      <c r="J34" s="105">
        <f t="shared" si="4"/>
        <v>516</v>
      </c>
    </row>
    <row r="35" spans="1:16" s="9" customFormat="1" ht="15.65" customHeight="1" x14ac:dyDescent="0.25">
      <c r="A35" s="6"/>
      <c r="B35" s="6" t="s">
        <v>9</v>
      </c>
      <c r="C35" s="8"/>
      <c r="D35" s="23">
        <v>0</v>
      </c>
      <c r="E35" s="32">
        <v>-5</v>
      </c>
      <c r="F35" s="22">
        <v>0</v>
      </c>
      <c r="G35" s="31">
        <v>0</v>
      </c>
      <c r="H35" s="22">
        <f t="shared" si="6"/>
        <v>-5</v>
      </c>
      <c r="I35" s="22">
        <v>2</v>
      </c>
      <c r="J35" s="22">
        <f t="shared" ref="J35:J39" si="7">D35+H35+I35</f>
        <v>-3</v>
      </c>
      <c r="P35" s="19"/>
    </row>
    <row r="36" spans="1:16" s="9" customFormat="1" ht="12.5" x14ac:dyDescent="0.25">
      <c r="A36" s="6"/>
      <c r="B36" s="16" t="s">
        <v>16</v>
      </c>
      <c r="C36" s="8"/>
      <c r="D36" s="22">
        <v>-56</v>
      </c>
      <c r="E36" s="45">
        <v>0</v>
      </c>
      <c r="F36" s="22">
        <v>0</v>
      </c>
      <c r="G36" s="31">
        <v>0</v>
      </c>
      <c r="H36" s="22">
        <f t="shared" si="6"/>
        <v>0</v>
      </c>
      <c r="I36" s="43">
        <v>0</v>
      </c>
      <c r="J36" s="22">
        <f t="shared" si="7"/>
        <v>-56</v>
      </c>
      <c r="P36" s="19"/>
    </row>
    <row r="37" spans="1:16" s="9" customFormat="1" ht="12.5" x14ac:dyDescent="0.25">
      <c r="A37" s="6"/>
      <c r="B37" s="16" t="s">
        <v>17</v>
      </c>
      <c r="C37" s="8"/>
      <c r="D37" s="23">
        <v>47</v>
      </c>
      <c r="E37" s="32">
        <v>-51</v>
      </c>
      <c r="F37" s="22">
        <v>0</v>
      </c>
      <c r="G37" s="31">
        <v>0</v>
      </c>
      <c r="H37" s="22">
        <f t="shared" si="6"/>
        <v>-51</v>
      </c>
      <c r="I37" s="43">
        <v>0</v>
      </c>
      <c r="J37" s="22">
        <f t="shared" si="7"/>
        <v>-4</v>
      </c>
    </row>
    <row r="38" spans="1:16" s="9" customFormat="1" ht="12.5" x14ac:dyDescent="0.25">
      <c r="A38" s="6"/>
      <c r="B38" s="6" t="s">
        <v>10</v>
      </c>
      <c r="C38" s="8"/>
      <c r="D38" s="23">
        <v>0</v>
      </c>
      <c r="E38" s="32">
        <v>0</v>
      </c>
      <c r="F38" s="22">
        <v>0</v>
      </c>
      <c r="G38" s="44">
        <v>-249</v>
      </c>
      <c r="H38" s="22">
        <f t="shared" si="6"/>
        <v>-249</v>
      </c>
      <c r="I38" s="22">
        <v>-60</v>
      </c>
      <c r="J38" s="22">
        <f t="shared" si="7"/>
        <v>-309</v>
      </c>
    </row>
    <row r="39" spans="1:16" s="9" customFormat="1" ht="12.5" x14ac:dyDescent="0.25">
      <c r="A39" s="6"/>
      <c r="B39" s="6" t="s">
        <v>23</v>
      </c>
      <c r="C39" s="8"/>
      <c r="D39" s="23">
        <v>0</v>
      </c>
      <c r="E39" s="30">
        <v>130</v>
      </c>
      <c r="F39" s="22">
        <v>0</v>
      </c>
      <c r="G39" s="31">
        <v>0</v>
      </c>
      <c r="H39" s="43">
        <f t="shared" si="6"/>
        <v>130</v>
      </c>
      <c r="I39" s="43">
        <v>0</v>
      </c>
      <c r="J39" s="22">
        <f t="shared" si="7"/>
        <v>130</v>
      </c>
    </row>
    <row r="40" spans="1:16" s="9" customFormat="1" ht="13.5" thickBot="1" x14ac:dyDescent="0.35">
      <c r="A40" s="6"/>
      <c r="B40" s="63" t="s">
        <v>12</v>
      </c>
      <c r="C40" s="64"/>
      <c r="D40" s="94">
        <f t="shared" ref="D40:J40" si="8">SUM(D35:D39)+D31+D32</f>
        <v>13294</v>
      </c>
      <c r="E40" s="94">
        <f t="shared" si="8"/>
        <v>-366</v>
      </c>
      <c r="F40" s="94">
        <f t="shared" si="8"/>
        <v>2974</v>
      </c>
      <c r="G40" s="94">
        <f t="shared" si="8"/>
        <v>4312</v>
      </c>
      <c r="H40" s="94">
        <f t="shared" si="8"/>
        <v>6920</v>
      </c>
      <c r="I40" s="94">
        <f t="shared" si="8"/>
        <v>1075</v>
      </c>
      <c r="J40" s="94">
        <f t="shared" si="8"/>
        <v>21289</v>
      </c>
    </row>
    <row r="42" spans="1:16" ht="18" hidden="1" customHeight="1" x14ac:dyDescent="0.35">
      <c r="B42" s="46"/>
      <c r="D42" s="49"/>
      <c r="E42" s="49"/>
      <c r="F42" s="49"/>
      <c r="G42" s="49"/>
      <c r="H42" s="49"/>
      <c r="I42" s="49"/>
      <c r="J42" s="49" t="e">
        <f>SUM(#REF!)+SUM(J39:J41)</f>
        <v>#REF!</v>
      </c>
    </row>
    <row r="43" spans="1:16" ht="6" hidden="1" customHeight="1" thickBot="1" x14ac:dyDescent="0.4">
      <c r="B43" s="51"/>
      <c r="D43" s="52"/>
      <c r="E43" s="52"/>
      <c r="F43" s="52"/>
      <c r="G43" s="52"/>
      <c r="H43" s="52"/>
      <c r="I43" s="52"/>
      <c r="J43" s="52"/>
    </row>
    <row r="44" spans="1:16" s="48" customFormat="1" ht="18" hidden="1" customHeight="1" thickTop="1" x14ac:dyDescent="0.35">
      <c r="B44" s="53"/>
      <c r="C44" s="50"/>
      <c r="D44" s="54"/>
      <c r="E44" s="54"/>
      <c r="F44" s="54"/>
      <c r="G44" s="54"/>
      <c r="H44" s="54"/>
      <c r="I44" s="54"/>
      <c r="J44" s="54"/>
    </row>
    <row r="45" spans="1:16" s="48" customFormat="1" ht="18" hidden="1" customHeight="1" x14ac:dyDescent="0.35">
      <c r="B45" s="53"/>
      <c r="C45" s="50"/>
      <c r="D45" s="54"/>
      <c r="E45" s="54"/>
      <c r="F45" s="54"/>
      <c r="G45" s="54"/>
      <c r="H45" s="54"/>
      <c r="I45" s="54"/>
      <c r="J45" s="54"/>
    </row>
    <row r="46" spans="1:16" ht="18" hidden="1" customHeight="1" x14ac:dyDescent="0.35">
      <c r="B46" s="46"/>
      <c r="C46" s="55"/>
      <c r="D46" s="56"/>
      <c r="E46" s="57"/>
      <c r="F46" s="57"/>
      <c r="G46" s="57"/>
      <c r="H46" s="58"/>
      <c r="I46" s="58"/>
      <c r="J46" s="58"/>
    </row>
    <row r="47" spans="1:16" ht="18" customHeight="1" x14ac:dyDescent="0.35">
      <c r="B47" s="59"/>
      <c r="C47" s="55"/>
      <c r="D47" s="56"/>
      <c r="E47" s="57"/>
      <c r="F47" s="57"/>
      <c r="G47" s="57"/>
      <c r="H47" s="58"/>
      <c r="I47" s="58"/>
      <c r="J47" s="58"/>
    </row>
    <row r="48" spans="1:16" x14ac:dyDescent="0.35">
      <c r="C48" s="55"/>
      <c r="E48" s="57"/>
      <c r="G48" s="60"/>
    </row>
    <row r="49" spans="15:15" x14ac:dyDescent="0.35">
      <c r="O49" s="61"/>
    </row>
    <row r="50" spans="15:15" x14ac:dyDescent="0.35">
      <c r="O50" s="61"/>
    </row>
    <row r="51" spans="15:15" x14ac:dyDescent="0.35">
      <c r="O51" s="61"/>
    </row>
    <row r="52" spans="15:15" x14ac:dyDescent="0.35">
      <c r="O52" s="61"/>
    </row>
    <row r="54" spans="15:15" x14ac:dyDescent="0.35">
      <c r="O54" s="61"/>
    </row>
  </sheetData>
  <mergeCells count="6">
    <mergeCell ref="B2:J2"/>
    <mergeCell ref="D5:H5"/>
    <mergeCell ref="D6:D7"/>
    <mergeCell ref="F6:F7"/>
    <mergeCell ref="H6:H7"/>
    <mergeCell ref="I6:I7"/>
  </mergeCells>
  <pageMargins left="0.27559055118110237" right="0.23622047244094491" top="0.70866141732283472" bottom="0.98425196850393704" header="0.51181102362204722" footer="0.51181102362204722"/>
  <pageSetup paperSize="9" scale="73" firstPageNumber="8" fitToHeight="0" orientation="portrait" r:id="rId1"/>
  <headerFooter alignWithMargins="0">
    <oddFooter>&amp;C&amp;P</oddFooter>
  </headerFooter>
  <ignoredErrors>
    <ignoredError sqref="D31:I31 D40:J40 D19:J19" formulaRange="1"/>
    <ignoredError sqref="H22 H32 H10" formula="1"/>
    <ignoredError sqref="J31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Leonie Jacobs</cp:lastModifiedBy>
  <cp:lastPrinted>2024-05-21T11:59:18Z</cp:lastPrinted>
  <dcterms:created xsi:type="dcterms:W3CDTF">2023-10-30T08:28:18Z</dcterms:created>
  <dcterms:modified xsi:type="dcterms:W3CDTF">2024-05-21T12:48:46Z</dcterms:modified>
</cp:coreProperties>
</file>