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Q:\FINSTATE\Sept 2024\Interims\Excel- Web Version\"/>
    </mc:Choice>
  </mc:AlternateContent>
  <xr:revisionPtr revIDLastSave="0" documentId="13_ncr:1_{7E055EBA-FE9E-443F-BB98-938EA99E02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>#REF!</definedName>
    <definedName name="BVDUR">#REF!</definedName>
    <definedName name="BVFA">#REF!</definedName>
    <definedName name="BVOPS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>#REF!</definedName>
    <definedName name="capex_expan">#REF!</definedName>
    <definedName name="capex_maint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>#REF!</definedName>
    <definedName name="Data_table">#REF!</definedName>
    <definedName name="Date">#REF!</definedName>
    <definedName name="depreciation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>#REF!</definedName>
    <definedName name="ELFA">#REF!</definedName>
    <definedName name="ELHP">#REF!</definedName>
    <definedName name="ELOPS">#REF!</definedName>
    <definedName name="ELPC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IS!$A$1:$F$78</definedName>
    <definedName name="prnBase">#REF!</definedName>
    <definedName name="prnCASHFLOW">#REF!</definedName>
    <definedName name="q">[8]BALANA!TLA.003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>#REF!</definedName>
    <definedName name="Spec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C35" i="1"/>
  <c r="C32" i="1"/>
  <c r="C30" i="1"/>
  <c r="C26" i="1"/>
  <c r="E72" i="1" l="1"/>
  <c r="C72" i="1"/>
  <c r="E71" i="1"/>
  <c r="E69" i="1"/>
  <c r="E26" i="1" l="1"/>
  <c r="E30" i="1" s="1"/>
  <c r="C71" i="1"/>
  <c r="E32" i="1" l="1"/>
  <c r="C57" i="1" l="1"/>
  <c r="C65" i="1" s="1"/>
  <c r="C69" i="1" s="1"/>
  <c r="C67" i="1" s="1"/>
  <c r="C73" i="1" s="1"/>
  <c r="E35" i="1"/>
  <c r="E57" i="1" l="1"/>
  <c r="E65" i="1" s="1"/>
  <c r="E39" i="1"/>
  <c r="C37" i="1"/>
  <c r="E37" i="1" l="1"/>
  <c r="E67" i="1"/>
  <c r="E73" i="1" s="1"/>
</calcChain>
</file>

<file path=xl/sharedStrings.xml><?xml version="1.0" encoding="utf-8"?>
<sst xmlns="http://schemas.openxmlformats.org/spreadsheetml/2006/main" count="65" uniqueCount="54">
  <si>
    <t>R'm</t>
  </si>
  <si>
    <t>Continuing operations</t>
  </si>
  <si>
    <t>Revenue</t>
  </si>
  <si>
    <t>Other income</t>
  </si>
  <si>
    <t>Drugs and consumables</t>
  </si>
  <si>
    <t>Employee benefits expense</t>
  </si>
  <si>
    <t>Depreciation on property, plant and equipment</t>
  </si>
  <si>
    <t>Amortisation of intangible assets</t>
  </si>
  <si>
    <t>Repairs and maintenance expenditure on property, plant and equipment</t>
  </si>
  <si>
    <t>Occupational expenses</t>
  </si>
  <si>
    <t>Hospital service expenses</t>
  </si>
  <si>
    <t>Communication expenses</t>
  </si>
  <si>
    <t>Professional, legal and secretarial fees</t>
  </si>
  <si>
    <t xml:space="preserve">Expected credit losses </t>
  </si>
  <si>
    <t>Other expenses</t>
  </si>
  <si>
    <t xml:space="preserve">Transaction costs relating to acquisitions </t>
  </si>
  <si>
    <t xml:space="preserve">Operating profit </t>
  </si>
  <si>
    <t>Finance income</t>
  </si>
  <si>
    <t>Finance cost</t>
  </si>
  <si>
    <t>Profit before tax</t>
  </si>
  <si>
    <t>Tax expense</t>
  </si>
  <si>
    <t>Profit after tax from continuing operations</t>
  </si>
  <si>
    <t>Profit after tax</t>
  </si>
  <si>
    <t>Items that may be reclassified to profit or loss</t>
  </si>
  <si>
    <t>Total comprehensive income for the year</t>
  </si>
  <si>
    <t>Ordinary equity holders of the parent</t>
  </si>
  <si>
    <t>Non-controlling interest</t>
  </si>
  <si>
    <t>Earnings per share (cents)</t>
  </si>
  <si>
    <t>From continuing operations</t>
  </si>
  <si>
    <t>Basic</t>
  </si>
  <si>
    <t>Diluted</t>
  </si>
  <si>
    <t>From continuing and discontinued operations</t>
  </si>
  <si>
    <t>Other comprehensive income</t>
  </si>
  <si>
    <t>Items that will not be reclassified to profit or loss</t>
  </si>
  <si>
    <r>
      <t>Retirement benefit asset and post-employment medical aid income, net of tax</t>
    </r>
    <r>
      <rPr>
        <sz val="10"/>
        <rFont val="Calibri"/>
        <family val="2"/>
      </rPr>
      <t>¹</t>
    </r>
  </si>
  <si>
    <t>Radiopharmaceutical manufacturing and distribution expenses</t>
  </si>
  <si>
    <t>Discontinued operations</t>
  </si>
  <si>
    <t>Movement in foreign currency translation reserve (FCTR) of continuing foreign operations, net of tax</t>
  </si>
  <si>
    <t xml:space="preserve">Movement in FCTR of discontinued operations, net of tax </t>
  </si>
  <si>
    <t xml:space="preserve">Condensed consolidated statement of profit or loss 
</t>
  </si>
  <si>
    <t>for the six months ended 31 March 2024</t>
  </si>
  <si>
    <t>2023*</t>
  </si>
  <si>
    <t>Fair value loss on financial instruments</t>
  </si>
  <si>
    <t>Profit on disposal of property, plant and equipment</t>
  </si>
  <si>
    <t>Profit from discontinued operations</t>
  </si>
  <si>
    <t>Profit after tax attributable to</t>
  </si>
  <si>
    <t>* Restated in terms of IFRS 5 as AMG is disclosed as a discontinued operation- refer note 3.</t>
  </si>
  <si>
    <t>Exchange gain reclassified to profit or loss on disposal of discontinued operation</t>
  </si>
  <si>
    <r>
      <rPr>
        <i/>
        <sz val="10"/>
        <color theme="1"/>
        <rFont val="Calibri"/>
        <family val="2"/>
      </rPr>
      <t>¹</t>
    </r>
    <r>
      <rPr>
        <i/>
        <sz val="7.5"/>
        <color theme="1"/>
        <rFont val="Arial"/>
        <family val="2"/>
      </rPr>
      <t xml:space="preserve"> Includes tax charge of R2 million (2023: R13 million income)</t>
    </r>
  </si>
  <si>
    <t>Fair value adjustment to contingent consideration</t>
  </si>
  <si>
    <t>Share of associates and joint ventures' net profit after tax</t>
  </si>
  <si>
    <t xml:space="preserve">Condensed consolidated statement of comprehensive income
</t>
  </si>
  <si>
    <t>Total comprehensive income attributable to</t>
  </si>
  <si>
    <t>Total comprehensive income attributable to ordinary equity holders of the parent arises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</si>
</sst>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-* #,##0_-;\-* #,##0_-;_-* &quot;-&quot;_-;_-@_-"/>
    <numFmt numFmtId="166" formatCode="_ * #,##0_ ;_ * \-#,##0_ ;_ * &quot;-&quot;??_ ;_ @_ "/>
    <numFmt numFmtId="167" formatCode="_(* #,##0_);_(* \(#,##0\);_(* &quot;-&quot;??_);_(@_)"/>
    <numFmt numFmtId="168" formatCode="0.0%"/>
    <numFmt numFmtId="169" formatCode="#,##0;\(#,##0\)"/>
    <numFmt numFmtId="170" formatCode="_ * #,##0.0_ ;_ * \-#,##0.0_ ;_ * &quot;-&quot;??_ ;_ @_ "/>
    <numFmt numFmtId="171" formatCode="_(* #,##0.0_);_(* \(#,##0.0\);_(* &quot;-&quot;??_);_(@_)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002060"/>
      <name val="Arial"/>
      <family val="2"/>
    </font>
    <font>
      <b/>
      <strike/>
      <sz val="10"/>
      <color rgb="FFFF000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b/>
      <sz val="10"/>
      <color rgb="FFFF0000"/>
      <name val="Arial"/>
      <family val="2"/>
    </font>
    <font>
      <sz val="10"/>
      <name val="Calibri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</font>
    <font>
      <i/>
      <sz val="7.5"/>
      <color theme="1"/>
      <name val="Arial"/>
      <family val="2"/>
    </font>
    <font>
      <b/>
      <sz val="18"/>
      <color rgb="FF002060"/>
      <name val="Arial"/>
      <family val="2"/>
    </font>
    <font>
      <i/>
      <sz val="10"/>
      <name val="Arial"/>
      <family val="2"/>
    </font>
    <font>
      <b/>
      <sz val="17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 indent="1"/>
    </xf>
    <xf numFmtId="0" fontId="2" fillId="2" borderId="0" xfId="0" applyFont="1" applyFill="1"/>
    <xf numFmtId="0" fontId="1" fillId="0" borderId="0" xfId="0" applyFont="1"/>
    <xf numFmtId="0" fontId="2" fillId="0" borderId="0" xfId="0" applyFont="1"/>
    <xf numFmtId="0" fontId="2" fillId="2" borderId="0" xfId="0" quotePrefix="1" applyFont="1" applyFill="1" applyAlignment="1">
      <alignment horizontal="right" indent="1"/>
    </xf>
    <xf numFmtId="0" fontId="4" fillId="2" borderId="0" xfId="0" quotePrefix="1" applyFont="1" applyFill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quotePrefix="1" applyFont="1" applyFill="1" applyAlignment="1">
      <alignment horizontal="right" wrapText="1"/>
    </xf>
    <xf numFmtId="0" fontId="2" fillId="2" borderId="0" xfId="0" quotePrefix="1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165" fontId="1" fillId="2" borderId="0" xfId="1" applyNumberFormat="1" applyFont="1" applyFill="1" applyBorder="1"/>
    <xf numFmtId="165" fontId="1" fillId="0" borderId="0" xfId="1" applyNumberFormat="1" applyFont="1" applyFill="1" applyBorder="1"/>
    <xf numFmtId="166" fontId="4" fillId="3" borderId="0" xfId="1" applyNumberFormat="1" applyFont="1" applyFill="1" applyBorder="1"/>
    <xf numFmtId="165" fontId="1" fillId="3" borderId="0" xfId="1" applyNumberFormat="1" applyFont="1" applyFill="1" applyBorder="1"/>
    <xf numFmtId="165" fontId="1" fillId="2" borderId="0" xfId="1" applyNumberFormat="1" applyFont="1" applyFill="1" applyBorder="1" applyAlignment="1">
      <alignment horizontal="right"/>
    </xf>
    <xf numFmtId="165" fontId="4" fillId="0" borderId="0" xfId="1" applyNumberFormat="1" applyFont="1" applyFill="1" applyBorder="1"/>
    <xf numFmtId="37" fontId="1" fillId="2" borderId="0" xfId="0" applyNumberFormat="1" applyFont="1" applyFill="1" applyAlignment="1">
      <alignment horizontal="left"/>
    </xf>
    <xf numFmtId="167" fontId="4" fillId="3" borderId="0" xfId="1" applyNumberFormat="1" applyFont="1" applyFill="1" applyBorder="1" applyAlignment="1">
      <alignment horizontal="right"/>
    </xf>
    <xf numFmtId="166" fontId="1" fillId="3" borderId="0" xfId="1" applyNumberFormat="1" applyFont="1" applyFill="1" applyBorder="1"/>
    <xf numFmtId="167" fontId="1" fillId="2" borderId="0" xfId="1" applyNumberFormat="1" applyFont="1" applyFill="1" applyBorder="1" applyAlignment="1">
      <alignment horizontal="right"/>
    </xf>
    <xf numFmtId="166" fontId="1" fillId="2" borderId="0" xfId="1" applyNumberFormat="1" applyFont="1" applyFill="1" applyBorder="1"/>
    <xf numFmtId="166" fontId="1" fillId="0" borderId="0" xfId="1" applyNumberFormat="1" applyFont="1" applyFill="1" applyBorder="1"/>
    <xf numFmtId="169" fontId="1" fillId="0" borderId="0" xfId="0" applyNumberFormat="1" applyFont="1"/>
    <xf numFmtId="167" fontId="4" fillId="0" borderId="0" xfId="1" applyNumberFormat="1" applyFont="1" applyFill="1" applyBorder="1"/>
    <xf numFmtId="167" fontId="1" fillId="0" borderId="0" xfId="0" applyNumberFormat="1" applyFont="1"/>
    <xf numFmtId="166" fontId="1" fillId="3" borderId="0" xfId="1" applyNumberFormat="1" applyFont="1" applyFill="1"/>
    <xf numFmtId="167" fontId="1" fillId="2" borderId="0" xfId="1" applyNumberFormat="1" applyFont="1" applyFill="1" applyBorder="1"/>
    <xf numFmtId="167" fontId="1" fillId="0" borderId="0" xfId="1" applyNumberFormat="1" applyFont="1" applyFill="1" applyBorder="1"/>
    <xf numFmtId="169" fontId="1" fillId="2" borderId="0" xfId="1" applyNumberFormat="1" applyFont="1" applyFill="1" applyBorder="1"/>
    <xf numFmtId="169" fontId="1" fillId="0" borderId="0" xfId="1" applyNumberFormat="1" applyFont="1" applyFill="1" applyBorder="1"/>
    <xf numFmtId="167" fontId="5" fillId="0" borderId="0" xfId="1" applyNumberFormat="1" applyFont="1" applyFill="1" applyBorder="1"/>
    <xf numFmtId="37" fontId="1" fillId="2" borderId="0" xfId="0" applyNumberFormat="1" applyFont="1" applyFill="1" applyAlignment="1">
      <alignment horizontal="right" indent="1"/>
    </xf>
    <xf numFmtId="0" fontId="1" fillId="2" borderId="0" xfId="0" applyFont="1" applyFill="1" applyAlignment="1">
      <alignment horizontal="left"/>
    </xf>
    <xf numFmtId="37" fontId="6" fillId="2" borderId="0" xfId="0" applyNumberFormat="1" applyFont="1" applyFill="1" applyAlignment="1">
      <alignment horizontal="right" indent="1"/>
    </xf>
    <xf numFmtId="166" fontId="4" fillId="0" borderId="0" xfId="1" applyNumberFormat="1" applyFont="1" applyFill="1" applyBorder="1"/>
    <xf numFmtId="166" fontId="1" fillId="2" borderId="0" xfId="1" applyNumberFormat="1" applyFont="1" applyFill="1"/>
    <xf numFmtId="166" fontId="8" fillId="3" borderId="0" xfId="1" applyNumberFormat="1" applyFont="1" applyFill="1" applyBorder="1" applyAlignment="1">
      <alignment horizontal="right"/>
    </xf>
    <xf numFmtId="37" fontId="1" fillId="2" borderId="2" xfId="0" applyNumberFormat="1" applyFont="1" applyFill="1" applyBorder="1" applyAlignment="1">
      <alignment horizontal="left"/>
    </xf>
    <xf numFmtId="37" fontId="6" fillId="2" borderId="2" xfId="0" applyNumberFormat="1" applyFont="1" applyFill="1" applyBorder="1" applyAlignment="1">
      <alignment horizontal="right" indent="1"/>
    </xf>
    <xf numFmtId="166" fontId="1" fillId="3" borderId="2" xfId="1" applyNumberFormat="1" applyFont="1" applyFill="1" applyBorder="1"/>
    <xf numFmtId="169" fontId="1" fillId="2" borderId="2" xfId="1" applyNumberFormat="1" applyFont="1" applyFill="1" applyBorder="1"/>
    <xf numFmtId="169" fontId="1" fillId="2" borderId="0" xfId="1" applyNumberFormat="1" applyFont="1" applyFill="1"/>
    <xf numFmtId="37" fontId="2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right" indent="1"/>
    </xf>
    <xf numFmtId="167" fontId="4" fillId="4" borderId="0" xfId="1" applyNumberFormat="1" applyFont="1" applyFill="1" applyBorder="1" applyAlignment="1">
      <alignment horizontal="right"/>
    </xf>
    <xf numFmtId="37" fontId="1" fillId="2" borderId="0" xfId="0" applyNumberFormat="1" applyFont="1" applyFill="1"/>
    <xf numFmtId="0" fontId="2" fillId="2" borderId="0" xfId="0" quotePrefix="1" applyFont="1" applyFill="1" applyAlignment="1">
      <alignment horizontal="left"/>
    </xf>
    <xf numFmtId="37" fontId="2" fillId="2" borderId="0" xfId="0" applyNumberFormat="1" applyFont="1" applyFill="1"/>
    <xf numFmtId="0" fontId="2" fillId="2" borderId="3" xfId="0" quotePrefix="1" applyFont="1" applyFill="1" applyBorder="1" applyAlignment="1">
      <alignment horizontal="left"/>
    </xf>
    <xf numFmtId="0" fontId="6" fillId="2" borderId="3" xfId="0" applyFont="1" applyFill="1" applyBorder="1" applyAlignment="1">
      <alignment horizontal="right" indent="1"/>
    </xf>
    <xf numFmtId="166" fontId="4" fillId="3" borderId="3" xfId="1" applyNumberFormat="1" applyFont="1" applyFill="1" applyBorder="1"/>
    <xf numFmtId="166" fontId="1" fillId="3" borderId="3" xfId="1" applyNumberFormat="1" applyFont="1" applyFill="1" applyBorder="1"/>
    <xf numFmtId="166" fontId="1" fillId="2" borderId="3" xfId="1" applyNumberFormat="1" applyFont="1" applyFill="1" applyBorder="1"/>
    <xf numFmtId="164" fontId="6" fillId="2" borderId="0" xfId="0" applyNumberFormat="1" applyFont="1" applyFill="1" applyAlignment="1">
      <alignment horizontal="right" indent="1"/>
    </xf>
    <xf numFmtId="17" fontId="1" fillId="0" borderId="0" xfId="0" applyNumberFormat="1" applyFont="1"/>
    <xf numFmtId="166" fontId="2" fillId="2" borderId="0" xfId="1" applyNumberFormat="1" applyFont="1" applyFill="1" applyBorder="1"/>
    <xf numFmtId="0" fontId="1" fillId="2" borderId="4" xfId="0" applyFont="1" applyFill="1" applyBorder="1"/>
    <xf numFmtId="0" fontId="6" fillId="2" borderId="4" xfId="0" applyFont="1" applyFill="1" applyBorder="1" applyAlignment="1">
      <alignment horizontal="right" indent="1"/>
    </xf>
    <xf numFmtId="166" fontId="1" fillId="2" borderId="4" xfId="1" applyNumberFormat="1" applyFont="1" applyFill="1" applyBorder="1"/>
    <xf numFmtId="0" fontId="1" fillId="2" borderId="0" xfId="0" applyFont="1" applyFill="1" applyAlignment="1">
      <alignment horizontal="left" indent="1"/>
    </xf>
    <xf numFmtId="170" fontId="4" fillId="3" borderId="0" xfId="1" applyNumberFormat="1" applyFont="1" applyFill="1" applyBorder="1"/>
    <xf numFmtId="171" fontId="1" fillId="2" borderId="0" xfId="1" applyNumberFormat="1" applyFont="1" applyFill="1" applyBorder="1"/>
    <xf numFmtId="170" fontId="4" fillId="0" borderId="0" xfId="1" applyNumberFormat="1" applyFont="1" applyFill="1" applyBorder="1"/>
    <xf numFmtId="170" fontId="1" fillId="2" borderId="0" xfId="1" applyNumberFormat="1" applyFont="1" applyFill="1" applyBorder="1"/>
    <xf numFmtId="0" fontId="1" fillId="2" borderId="2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right" indent="1"/>
    </xf>
    <xf numFmtId="170" fontId="4" fillId="3" borderId="2" xfId="1" applyNumberFormat="1" applyFont="1" applyFill="1" applyBorder="1"/>
    <xf numFmtId="171" fontId="1" fillId="2" borderId="2" xfId="1" applyNumberFormat="1" applyFont="1" applyFill="1" applyBorder="1"/>
    <xf numFmtId="0" fontId="1" fillId="0" borderId="0" xfId="0" applyFont="1" applyAlignment="1">
      <alignment horizontal="right" indent="1"/>
    </xf>
    <xf numFmtId="0" fontId="4" fillId="2" borderId="0" xfId="0" applyFont="1" applyFill="1"/>
    <xf numFmtId="37" fontId="1" fillId="2" borderId="0" xfId="0" applyNumberFormat="1" applyFont="1" applyFill="1" applyAlignment="1">
      <alignment horizontal="left" wrapText="1" indent="1"/>
    </xf>
    <xf numFmtId="0" fontId="1" fillId="2" borderId="5" xfId="0" applyFont="1" applyFill="1" applyBorder="1" applyAlignment="1">
      <alignment horizontal="right" indent="1"/>
    </xf>
    <xf numFmtId="166" fontId="4" fillId="3" borderId="5" xfId="1" applyNumberFormat="1" applyFont="1" applyFill="1" applyBorder="1"/>
    <xf numFmtId="166" fontId="1" fillId="2" borderId="5" xfId="1" applyNumberFormat="1" applyFont="1" applyFill="1" applyBorder="1"/>
    <xf numFmtId="167" fontId="4" fillId="3" borderId="0" xfId="1" applyNumberFormat="1" applyFont="1" applyFill="1" applyBorder="1"/>
    <xf numFmtId="37" fontId="2" fillId="2" borderId="4" xfId="0" applyNumberFormat="1" applyFont="1" applyFill="1" applyBorder="1"/>
    <xf numFmtId="166" fontId="4" fillId="3" borderId="4" xfId="1" applyNumberFormat="1" applyFont="1" applyFill="1" applyBorder="1"/>
    <xf numFmtId="37" fontId="1" fillId="2" borderId="5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horizontal="right" indent="1"/>
    </xf>
    <xf numFmtId="0" fontId="2" fillId="2" borderId="0" xfId="0" applyFont="1" applyFill="1" applyAlignment="1">
      <alignment vertical="center" wrapText="1"/>
    </xf>
    <xf numFmtId="0" fontId="1" fillId="2" borderId="6" xfId="0" applyFont="1" applyFill="1" applyBorder="1"/>
    <xf numFmtId="0" fontId="6" fillId="2" borderId="6" xfId="0" applyFont="1" applyFill="1" applyBorder="1" applyAlignment="1">
      <alignment horizontal="right" indent="1"/>
    </xf>
    <xf numFmtId="167" fontId="4" fillId="3" borderId="6" xfId="1" applyNumberFormat="1" applyFont="1" applyFill="1" applyBorder="1"/>
    <xf numFmtId="166" fontId="1" fillId="2" borderId="6" xfId="1" applyNumberFormat="1" applyFont="1" applyFill="1" applyBorder="1"/>
    <xf numFmtId="0" fontId="3" fillId="0" borderId="0" xfId="0" applyFont="1"/>
    <xf numFmtId="168" fontId="3" fillId="0" borderId="0" xfId="2" applyNumberFormat="1" applyFont="1" applyFill="1" applyBorder="1"/>
    <xf numFmtId="168" fontId="3" fillId="0" borderId="0" xfId="2" quotePrefix="1" applyNumberFormat="1" applyFont="1" applyFill="1" applyBorder="1"/>
    <xf numFmtId="166" fontId="3" fillId="0" borderId="0" xfId="1" applyNumberFormat="1" applyFont="1" applyFill="1" applyBorder="1"/>
    <xf numFmtId="0" fontId="7" fillId="0" borderId="0" xfId="0" applyFont="1"/>
    <xf numFmtId="167" fontId="3" fillId="0" borderId="0" xfId="0" applyNumberFormat="1" applyFont="1"/>
    <xf numFmtId="169" fontId="3" fillId="0" borderId="0" xfId="1" applyNumberFormat="1" applyFont="1" applyFill="1" applyBorder="1"/>
    <xf numFmtId="0" fontId="1" fillId="2" borderId="1" xfId="0" applyFont="1" applyFill="1" applyBorder="1" applyAlignment="1">
      <alignment horizontal="right" indent="1"/>
    </xf>
    <xf numFmtId="165" fontId="1" fillId="2" borderId="1" xfId="1" applyNumberFormat="1" applyFont="1" applyFill="1" applyBorder="1"/>
    <xf numFmtId="165" fontId="1" fillId="2" borderId="1" xfId="1" applyNumberFormat="1" applyFont="1" applyFill="1" applyBorder="1" applyAlignment="1">
      <alignment horizontal="right"/>
    </xf>
    <xf numFmtId="167" fontId="4" fillId="3" borderId="5" xfId="1" applyNumberFormat="1" applyFont="1" applyFill="1" applyBorder="1"/>
    <xf numFmtId="0" fontId="1" fillId="2" borderId="2" xfId="0" applyFont="1" applyFill="1" applyBorder="1" applyAlignment="1">
      <alignment horizontal="left" indent="5"/>
    </xf>
    <xf numFmtId="166" fontId="4" fillId="3" borderId="0" xfId="1" applyNumberFormat="1" applyFont="1" applyFill="1" applyBorder="1" applyAlignment="1">
      <alignment horizontal="right"/>
    </xf>
    <xf numFmtId="170" fontId="4" fillId="2" borderId="0" xfId="1" applyNumberFormat="1" applyFont="1" applyFill="1" applyBorder="1"/>
    <xf numFmtId="37" fontId="1" fillId="2" borderId="5" xfId="0" applyNumberFormat="1" applyFont="1" applyFill="1" applyBorder="1" applyAlignment="1">
      <alignment horizontal="left" vertical="top" wrapText="1"/>
    </xf>
    <xf numFmtId="165" fontId="4" fillId="2" borderId="1" xfId="1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168" fontId="3" fillId="0" borderId="0" xfId="2" applyNumberFormat="1" applyFont="1"/>
    <xf numFmtId="164" fontId="3" fillId="0" borderId="0" xfId="1" applyFont="1"/>
    <xf numFmtId="170" fontId="3" fillId="0" borderId="0" xfId="1" applyNumberFormat="1" applyFont="1"/>
    <xf numFmtId="170" fontId="3" fillId="0" borderId="0" xfId="0" applyNumberFormat="1" applyFont="1"/>
    <xf numFmtId="0" fontId="14" fillId="2" borderId="0" xfId="0" applyFont="1" applyFill="1"/>
    <xf numFmtId="164" fontId="1" fillId="2" borderId="2" xfId="1" applyFont="1" applyFill="1" applyBorder="1"/>
    <xf numFmtId="0" fontId="1" fillId="2" borderId="0" xfId="0" applyFont="1" applyFill="1" applyAlignment="1"/>
    <xf numFmtId="0" fontId="13" fillId="2" borderId="0" xfId="0" applyFont="1" applyFill="1" applyAlignment="1">
      <alignment vertical="top"/>
    </xf>
    <xf numFmtId="0" fontId="15" fillId="2" borderId="0" xfId="0" applyFont="1" applyFill="1" applyAlignment="1">
      <alignment vertical="top"/>
    </xf>
    <xf numFmtId="0" fontId="16" fillId="2" borderId="0" xfId="0" applyFont="1" applyFill="1"/>
    <xf numFmtId="0" fontId="15" fillId="2" borderId="0" xfId="0" applyFont="1" applyFill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C78"/>
  <sheetViews>
    <sheetView tabSelected="1" view="pageBreakPreview" zoomScale="91" zoomScaleNormal="100" zoomScaleSheetLayoutView="91" workbookViewId="0">
      <selection activeCell="I53" sqref="I53"/>
    </sheetView>
  </sheetViews>
  <sheetFormatPr defaultColWidth="12.54296875" defaultRowHeight="13" outlineLevelCol="2" x14ac:dyDescent="0.3"/>
  <cols>
    <col min="1" max="1" width="53" style="4" customWidth="1"/>
    <col min="2" max="2" width="12" style="75" bestFit="1" customWidth="1"/>
    <col min="3" max="3" width="14.453125" style="5" customWidth="1"/>
    <col min="4" max="4" width="1.453125" style="4" customWidth="1"/>
    <col min="5" max="5" width="14.453125" style="4" customWidth="1"/>
    <col min="6" max="6" width="2.1796875" style="4" customWidth="1"/>
    <col min="7" max="7" width="13.54296875" style="91" customWidth="1" outlineLevel="2"/>
    <col min="8" max="10" width="13.54296875" style="91" customWidth="1" outlineLevel="1"/>
    <col min="11" max="11" width="7.81640625" style="91" customWidth="1" outlineLevel="1"/>
    <col min="12" max="12" width="12.54296875" style="4" customWidth="1"/>
    <col min="13" max="13" width="22.54296875" style="4" customWidth="1"/>
    <col min="14" max="14" width="7.6328125" style="4" customWidth="1"/>
    <col min="15" max="16" width="12.54296875" style="4" customWidth="1"/>
    <col min="17" max="17" width="14.453125" style="5" customWidth="1"/>
    <col min="18" max="22" width="12.54296875" style="4" customWidth="1"/>
    <col min="23" max="23" width="12.54296875" style="4" customWidth="1" outlineLevel="1"/>
    <col min="24" max="26" width="12.54296875" style="4" customWidth="1"/>
    <col min="27" max="16384" width="12.54296875" style="4"/>
  </cols>
  <sheetData>
    <row r="1" spans="1:29" ht="18" customHeight="1" x14ac:dyDescent="0.3">
      <c r="A1" s="1"/>
      <c r="B1" s="2"/>
      <c r="C1" s="3"/>
      <c r="D1" s="1"/>
      <c r="E1" s="1"/>
      <c r="F1" s="1"/>
    </row>
    <row r="2" spans="1:29" ht="21" customHeight="1" x14ac:dyDescent="0.45">
      <c r="A2" s="118" t="s">
        <v>39</v>
      </c>
      <c r="B2" s="118"/>
      <c r="C2" s="118"/>
      <c r="D2" s="118"/>
      <c r="E2" s="118"/>
      <c r="F2" s="1"/>
    </row>
    <row r="3" spans="1:29" x14ac:dyDescent="0.3">
      <c r="A3" s="117" t="s">
        <v>40</v>
      </c>
      <c r="B3" s="2"/>
      <c r="C3" s="3"/>
      <c r="D3" s="1"/>
      <c r="E3" s="1"/>
      <c r="F3" s="1"/>
      <c r="Q3" s="4"/>
    </row>
    <row r="4" spans="1:29" ht="10.5" customHeight="1" x14ac:dyDescent="0.3">
      <c r="A4" s="1"/>
      <c r="B4" s="2"/>
      <c r="C4" s="2"/>
      <c r="D4" s="2"/>
      <c r="E4" s="1"/>
      <c r="F4" s="1"/>
    </row>
    <row r="5" spans="1:29" ht="16.25" customHeight="1" x14ac:dyDescent="0.3">
      <c r="A5" s="1"/>
      <c r="B5" s="6"/>
      <c r="C5" s="7">
        <v>2024</v>
      </c>
      <c r="D5" s="8"/>
      <c r="E5" s="9" t="s">
        <v>41</v>
      </c>
      <c r="F5" s="10"/>
      <c r="M5" s="11"/>
      <c r="Q5" s="12"/>
    </row>
    <row r="6" spans="1:29" ht="13.5" thickBot="1" x14ac:dyDescent="0.35">
      <c r="A6" s="16"/>
      <c r="B6" s="98"/>
      <c r="C6" s="106" t="s">
        <v>0</v>
      </c>
      <c r="D6" s="99"/>
      <c r="E6" s="100" t="s">
        <v>0</v>
      </c>
      <c r="F6" s="14"/>
      <c r="O6" s="15"/>
      <c r="P6" s="15"/>
      <c r="Q6" s="15"/>
    </row>
    <row r="7" spans="1:29" ht="14.5" customHeight="1" x14ac:dyDescent="0.3">
      <c r="A7" s="3" t="s">
        <v>1</v>
      </c>
      <c r="B7" s="2"/>
      <c r="C7" s="19"/>
      <c r="D7" s="20"/>
      <c r="E7" s="21"/>
      <c r="F7" s="17"/>
      <c r="M7" s="18"/>
      <c r="Q7" s="22"/>
    </row>
    <row r="8" spans="1:29" x14ac:dyDescent="0.3">
      <c r="A8" s="23" t="s">
        <v>2</v>
      </c>
      <c r="B8" s="2"/>
      <c r="C8" s="24">
        <v>11741</v>
      </c>
      <c r="D8" s="25"/>
      <c r="E8" s="26">
        <v>10887</v>
      </c>
      <c r="F8" s="27"/>
      <c r="G8" s="108"/>
      <c r="H8" s="92"/>
      <c r="I8" s="92"/>
      <c r="K8" s="92"/>
      <c r="L8" s="19"/>
      <c r="M8" s="28"/>
      <c r="N8" s="29"/>
      <c r="Q8" s="30"/>
      <c r="R8" s="31"/>
      <c r="W8" s="19"/>
      <c r="AA8" s="26"/>
      <c r="AC8" s="31"/>
    </row>
    <row r="9" spans="1:29" x14ac:dyDescent="0.3">
      <c r="A9" s="23" t="s">
        <v>3</v>
      </c>
      <c r="B9" s="2"/>
      <c r="C9" s="24">
        <v>116</v>
      </c>
      <c r="D9" s="32"/>
      <c r="E9" s="26">
        <v>99</v>
      </c>
      <c r="F9" s="27"/>
      <c r="H9" s="93"/>
      <c r="I9" s="92"/>
      <c r="K9" s="92"/>
      <c r="L9" s="19"/>
      <c r="M9" s="28"/>
      <c r="N9" s="29"/>
      <c r="Q9" s="30"/>
      <c r="R9" s="31"/>
      <c r="W9" s="19"/>
      <c r="AA9" s="26"/>
      <c r="AC9" s="31"/>
    </row>
    <row r="10" spans="1:29" x14ac:dyDescent="0.3">
      <c r="A10" s="23" t="s">
        <v>4</v>
      </c>
      <c r="B10" s="2"/>
      <c r="C10" s="24">
        <v>-2969</v>
      </c>
      <c r="D10" s="32"/>
      <c r="E10" s="26">
        <v>-2759</v>
      </c>
      <c r="F10" s="33"/>
      <c r="K10" s="92"/>
      <c r="L10" s="24"/>
      <c r="M10" s="34"/>
      <c r="N10" s="29"/>
      <c r="Q10" s="30"/>
      <c r="R10" s="31"/>
      <c r="W10" s="19"/>
      <c r="AA10" s="26"/>
      <c r="AC10" s="31"/>
    </row>
    <row r="11" spans="1:29" x14ac:dyDescent="0.3">
      <c r="A11" s="23" t="s">
        <v>5</v>
      </c>
      <c r="B11" s="2"/>
      <c r="C11" s="24">
        <v>-4704</v>
      </c>
      <c r="D11" s="32"/>
      <c r="E11" s="26">
        <v>-4311</v>
      </c>
      <c r="F11" s="33"/>
      <c r="K11" s="92"/>
      <c r="L11" s="24"/>
      <c r="M11" s="34"/>
      <c r="N11" s="29"/>
      <c r="Q11" s="30"/>
      <c r="R11" s="31"/>
      <c r="W11" s="19"/>
      <c r="AA11" s="26"/>
      <c r="AC11" s="31"/>
    </row>
    <row r="12" spans="1:29" x14ac:dyDescent="0.3">
      <c r="A12" s="23" t="s">
        <v>6</v>
      </c>
      <c r="B12" s="2"/>
      <c r="C12" s="24">
        <v>-519</v>
      </c>
      <c r="D12" s="32"/>
      <c r="E12" s="26">
        <v>-468</v>
      </c>
      <c r="F12" s="33"/>
      <c r="J12" s="94"/>
      <c r="K12" s="92"/>
      <c r="L12" s="24"/>
      <c r="M12" s="34"/>
      <c r="N12" s="29"/>
      <c r="Q12" s="30"/>
      <c r="R12" s="31"/>
      <c r="W12" s="19"/>
      <c r="AA12" s="26"/>
      <c r="AC12" s="31"/>
    </row>
    <row r="13" spans="1:29" x14ac:dyDescent="0.3">
      <c r="A13" s="23" t="s">
        <v>7</v>
      </c>
      <c r="B13" s="2"/>
      <c r="C13" s="24">
        <v>-93</v>
      </c>
      <c r="D13" s="32"/>
      <c r="E13" s="26">
        <v>-75</v>
      </c>
      <c r="F13" s="33"/>
      <c r="H13" s="92"/>
      <c r="J13" s="94"/>
      <c r="K13" s="92"/>
      <c r="L13" s="24"/>
      <c r="M13" s="34"/>
      <c r="N13" s="29"/>
      <c r="Q13" s="30"/>
      <c r="R13" s="31"/>
      <c r="W13" s="19"/>
      <c r="AA13" s="26"/>
      <c r="AC13" s="31"/>
    </row>
    <row r="14" spans="1:29" x14ac:dyDescent="0.3">
      <c r="A14" s="23" t="s">
        <v>8</v>
      </c>
      <c r="B14" s="2"/>
      <c r="C14" s="24">
        <v>-189</v>
      </c>
      <c r="D14" s="32"/>
      <c r="E14" s="26">
        <v>-186</v>
      </c>
      <c r="F14" s="33"/>
      <c r="J14" s="94"/>
      <c r="K14" s="92"/>
      <c r="L14" s="24"/>
      <c r="M14" s="34"/>
      <c r="N14" s="29"/>
      <c r="Q14" s="30"/>
      <c r="R14" s="31"/>
      <c r="W14" s="19"/>
      <c r="AA14" s="26"/>
      <c r="AC14" s="31"/>
    </row>
    <row r="15" spans="1:29" x14ac:dyDescent="0.3">
      <c r="A15" s="23" t="s">
        <v>9</v>
      </c>
      <c r="B15" s="2"/>
      <c r="C15" s="24">
        <v>-416</v>
      </c>
      <c r="D15" s="32"/>
      <c r="E15" s="26">
        <v>-372</v>
      </c>
      <c r="F15" s="33"/>
      <c r="K15" s="92"/>
      <c r="L15" s="24"/>
      <c r="M15" s="34"/>
      <c r="N15" s="29"/>
      <c r="Q15" s="30"/>
      <c r="R15" s="31"/>
      <c r="W15" s="19"/>
      <c r="AA15" s="26"/>
      <c r="AC15" s="31"/>
    </row>
    <row r="16" spans="1:29" x14ac:dyDescent="0.3">
      <c r="A16" s="23" t="s">
        <v>10</v>
      </c>
      <c r="B16" s="2"/>
      <c r="C16" s="24">
        <v>-481</v>
      </c>
      <c r="D16" s="25"/>
      <c r="E16" s="26">
        <v>-436</v>
      </c>
      <c r="F16" s="33"/>
      <c r="K16" s="92"/>
      <c r="L16" s="24"/>
      <c r="M16" s="34"/>
      <c r="N16" s="29"/>
      <c r="Q16" s="30"/>
      <c r="R16" s="31"/>
      <c r="W16" s="19"/>
      <c r="AA16" s="26"/>
      <c r="AC16" s="31"/>
    </row>
    <row r="17" spans="1:29" x14ac:dyDescent="0.3">
      <c r="A17" s="23" t="s">
        <v>11</v>
      </c>
      <c r="B17" s="2"/>
      <c r="C17" s="24">
        <v>-277</v>
      </c>
      <c r="D17" s="25"/>
      <c r="E17" s="26">
        <v>-247</v>
      </c>
      <c r="F17" s="33"/>
      <c r="K17" s="92"/>
      <c r="L17" s="24"/>
      <c r="M17" s="34"/>
      <c r="N17" s="29"/>
      <c r="Q17" s="30"/>
      <c r="R17" s="31"/>
      <c r="W17" s="19"/>
      <c r="AA17" s="26"/>
      <c r="AC17" s="31"/>
    </row>
    <row r="18" spans="1:29" x14ac:dyDescent="0.3">
      <c r="A18" s="23" t="s">
        <v>35</v>
      </c>
      <c r="B18" s="2"/>
      <c r="C18" s="24">
        <v>-196</v>
      </c>
      <c r="D18" s="25"/>
      <c r="E18" s="26">
        <v>-123</v>
      </c>
      <c r="F18" s="33"/>
      <c r="K18" s="92"/>
      <c r="L18" s="24"/>
      <c r="M18" s="34"/>
      <c r="N18" s="29"/>
      <c r="Q18" s="30"/>
      <c r="R18" s="31"/>
      <c r="W18" s="19"/>
      <c r="AA18" s="26"/>
      <c r="AC18" s="31"/>
    </row>
    <row r="19" spans="1:29" x14ac:dyDescent="0.3">
      <c r="A19" s="23" t="s">
        <v>12</v>
      </c>
      <c r="B19" s="2"/>
      <c r="C19" s="24">
        <v>-283</v>
      </c>
      <c r="D19" s="25"/>
      <c r="E19" s="26">
        <v>-272</v>
      </c>
      <c r="F19" s="33"/>
      <c r="K19" s="92"/>
      <c r="L19" s="24"/>
      <c r="M19" s="34"/>
      <c r="N19" s="29"/>
      <c r="Q19" s="30"/>
      <c r="R19" s="31"/>
      <c r="W19" s="19"/>
      <c r="AA19" s="26"/>
      <c r="AC19" s="31"/>
    </row>
    <row r="20" spans="1:29" x14ac:dyDescent="0.3">
      <c r="A20" s="23" t="s">
        <v>13</v>
      </c>
      <c r="B20" s="2"/>
      <c r="C20" s="24">
        <v>-121</v>
      </c>
      <c r="D20" s="25"/>
      <c r="E20" s="26">
        <v>-93</v>
      </c>
      <c r="F20" s="33"/>
      <c r="K20" s="92"/>
      <c r="L20" s="24"/>
      <c r="M20" s="34"/>
      <c r="N20" s="29"/>
      <c r="Q20" s="30"/>
      <c r="R20" s="31"/>
      <c r="W20" s="19"/>
      <c r="AA20" s="26"/>
      <c r="AC20" s="31"/>
    </row>
    <row r="21" spans="1:29" x14ac:dyDescent="0.3">
      <c r="A21" s="23" t="s">
        <v>14</v>
      </c>
      <c r="B21" s="2"/>
      <c r="C21" s="24">
        <v>-503</v>
      </c>
      <c r="D21" s="25"/>
      <c r="E21" s="26">
        <v>-390</v>
      </c>
      <c r="F21" s="33"/>
      <c r="K21" s="92"/>
      <c r="L21" s="24"/>
      <c r="M21" s="34"/>
      <c r="N21" s="29"/>
      <c r="Q21" s="30"/>
      <c r="R21" s="31"/>
      <c r="W21" s="19"/>
      <c r="AA21" s="26"/>
      <c r="AC21" s="31"/>
    </row>
    <row r="22" spans="1:29" x14ac:dyDescent="0.3">
      <c r="A22" s="23" t="s">
        <v>49</v>
      </c>
      <c r="B22" s="2"/>
      <c r="C22" s="24">
        <v>-5</v>
      </c>
      <c r="D22" s="25"/>
      <c r="E22" s="26">
        <v>0</v>
      </c>
      <c r="F22" s="35"/>
      <c r="H22" s="92"/>
      <c r="I22" s="92"/>
      <c r="L22" s="24"/>
      <c r="M22" s="36"/>
      <c r="Q22" s="37"/>
      <c r="R22" s="31"/>
      <c r="W22" s="19"/>
      <c r="AA22" s="26"/>
      <c r="AC22" s="31"/>
    </row>
    <row r="23" spans="1:29" x14ac:dyDescent="0.3">
      <c r="A23" s="23" t="s">
        <v>42</v>
      </c>
      <c r="B23" s="38"/>
      <c r="C23" s="24">
        <v>-5</v>
      </c>
      <c r="D23" s="25"/>
      <c r="E23" s="26">
        <v>-22</v>
      </c>
      <c r="F23" s="33"/>
      <c r="L23" s="24"/>
      <c r="M23" s="28"/>
      <c r="Q23" s="30"/>
      <c r="R23" s="31"/>
      <c r="W23" s="19"/>
      <c r="AA23" s="26"/>
      <c r="AC23" s="31"/>
    </row>
    <row r="24" spans="1:29" x14ac:dyDescent="0.3">
      <c r="A24" s="39" t="s">
        <v>43</v>
      </c>
      <c r="B24" s="2"/>
      <c r="C24" s="24">
        <v>1</v>
      </c>
      <c r="D24" s="25"/>
      <c r="E24" s="26">
        <v>0</v>
      </c>
      <c r="F24" s="27"/>
      <c r="L24" s="24"/>
      <c r="M24" s="28"/>
      <c r="Q24" s="30"/>
      <c r="R24" s="31"/>
      <c r="W24" s="19"/>
      <c r="AA24" s="26"/>
      <c r="AC24" s="31"/>
    </row>
    <row r="25" spans="1:29" x14ac:dyDescent="0.3">
      <c r="A25" s="44" t="s">
        <v>15</v>
      </c>
      <c r="B25" s="45"/>
      <c r="C25" s="101">
        <v>-8</v>
      </c>
      <c r="D25" s="46"/>
      <c r="E25" s="113">
        <v>0</v>
      </c>
      <c r="F25" s="33"/>
      <c r="I25" s="96"/>
      <c r="J25" s="96"/>
      <c r="K25" s="92"/>
      <c r="L25" s="24"/>
      <c r="M25" s="28"/>
      <c r="R25" s="31"/>
      <c r="W25" s="19"/>
      <c r="AA25" s="26"/>
      <c r="AC25" s="31"/>
    </row>
    <row r="26" spans="1:29" ht="12.65" customHeight="1" x14ac:dyDescent="0.3">
      <c r="A26" s="49" t="s">
        <v>16</v>
      </c>
      <c r="B26" s="40"/>
      <c r="C26" s="19">
        <f>SUM(C8:C25)</f>
        <v>1089</v>
      </c>
      <c r="D26" s="25"/>
      <c r="E26" s="48">
        <f>SUM(E8:E25)</f>
        <v>1232</v>
      </c>
      <c r="F26" s="35"/>
      <c r="G26" s="108"/>
      <c r="H26" s="92"/>
      <c r="I26" s="92"/>
      <c r="L26" s="19"/>
      <c r="M26" s="36"/>
      <c r="Q26" s="41"/>
      <c r="R26" s="31"/>
      <c r="W26" s="19"/>
      <c r="AA26" s="35"/>
      <c r="AB26" s="35"/>
      <c r="AC26" s="35"/>
    </row>
    <row r="27" spans="1:29" x14ac:dyDescent="0.3">
      <c r="A27" s="23" t="s">
        <v>17</v>
      </c>
      <c r="B27" s="2"/>
      <c r="C27" s="24">
        <v>222</v>
      </c>
      <c r="D27" s="25"/>
      <c r="E27" s="26">
        <v>55</v>
      </c>
      <c r="F27" s="27"/>
      <c r="H27" s="92"/>
      <c r="L27" s="51"/>
      <c r="M27" s="28"/>
      <c r="Q27" s="30"/>
      <c r="R27" s="31"/>
      <c r="W27" s="19"/>
      <c r="AA27" s="33"/>
      <c r="AC27" s="31"/>
    </row>
    <row r="28" spans="1:29" x14ac:dyDescent="0.3">
      <c r="A28" s="52" t="s">
        <v>18</v>
      </c>
      <c r="B28" s="2"/>
      <c r="C28" s="24">
        <v>-269</v>
      </c>
      <c r="D28" s="25"/>
      <c r="E28" s="26">
        <v>-390</v>
      </c>
      <c r="F28" s="33"/>
      <c r="H28" s="92"/>
      <c r="J28" s="97"/>
      <c r="L28" s="24"/>
      <c r="M28" s="34"/>
      <c r="Q28" s="30"/>
      <c r="R28" s="31"/>
      <c r="W28" s="19"/>
      <c r="AA28" s="33"/>
      <c r="AC28" s="31"/>
    </row>
    <row r="29" spans="1:29" x14ac:dyDescent="0.3">
      <c r="A29" s="44" t="s">
        <v>50</v>
      </c>
      <c r="B29" s="102"/>
      <c r="C29" s="101">
        <v>4</v>
      </c>
      <c r="D29" s="46"/>
      <c r="E29" s="47">
        <v>4</v>
      </c>
      <c r="F29" s="27"/>
      <c r="L29" s="24"/>
      <c r="M29" s="28"/>
      <c r="Q29" s="30"/>
      <c r="R29" s="31"/>
      <c r="W29" s="19"/>
      <c r="AA29" s="33"/>
      <c r="AC29" s="31"/>
    </row>
    <row r="30" spans="1:29" x14ac:dyDescent="0.3">
      <c r="A30" s="53" t="s">
        <v>19</v>
      </c>
      <c r="B30" s="2"/>
      <c r="C30" s="19">
        <f>SUM(C26:C29)</f>
        <v>1046</v>
      </c>
      <c r="D30" s="25"/>
      <c r="E30" s="48">
        <f>SUM(E26:E29)</f>
        <v>901</v>
      </c>
      <c r="F30" s="35"/>
      <c r="G30" s="108"/>
      <c r="H30" s="92"/>
      <c r="I30" s="92"/>
      <c r="L30" s="19"/>
      <c r="M30" s="36"/>
      <c r="Q30" s="41"/>
      <c r="R30" s="31"/>
      <c r="W30" s="19"/>
      <c r="AA30" s="35"/>
      <c r="AB30" s="35"/>
      <c r="AC30" s="35"/>
    </row>
    <row r="31" spans="1:29" x14ac:dyDescent="0.3">
      <c r="A31" s="44" t="s">
        <v>20</v>
      </c>
      <c r="B31" s="72"/>
      <c r="C31" s="101">
        <v>-311</v>
      </c>
      <c r="D31" s="46"/>
      <c r="E31" s="47">
        <v>-301</v>
      </c>
      <c r="F31" s="33"/>
      <c r="H31" s="92"/>
      <c r="J31" s="95"/>
      <c r="L31" s="24"/>
      <c r="M31" s="34"/>
      <c r="Q31" s="30"/>
      <c r="R31" s="31"/>
      <c r="W31" s="19"/>
      <c r="AA31" s="33"/>
      <c r="AC31" s="31"/>
    </row>
    <row r="32" spans="1:29" ht="15.65" customHeight="1" x14ac:dyDescent="0.3">
      <c r="A32" s="54" t="s">
        <v>21</v>
      </c>
      <c r="B32" s="50"/>
      <c r="C32" s="19">
        <f>SUM(C30:C31)</f>
        <v>735</v>
      </c>
      <c r="D32" s="25"/>
      <c r="E32" s="27">
        <f>SUM(E30:E31)</f>
        <v>600</v>
      </c>
      <c r="F32" s="27"/>
      <c r="G32" s="108"/>
      <c r="J32" s="95"/>
      <c r="L32" s="19"/>
      <c r="M32" s="28"/>
      <c r="Q32" s="41"/>
      <c r="R32" s="31"/>
      <c r="W32" s="19"/>
      <c r="AA32" s="27"/>
      <c r="AB32" s="27"/>
      <c r="AC32" s="27"/>
    </row>
    <row r="33" spans="1:29" x14ac:dyDescent="0.3">
      <c r="A33" s="54" t="s">
        <v>36</v>
      </c>
      <c r="B33" s="50"/>
      <c r="C33" s="43"/>
      <c r="D33" s="25"/>
      <c r="E33" s="27"/>
      <c r="F33" s="27"/>
      <c r="J33" s="95"/>
      <c r="L33" s="43"/>
      <c r="M33" s="28"/>
      <c r="Q33" s="41"/>
      <c r="R33" s="31"/>
      <c r="W33" s="19"/>
      <c r="AA33" s="27"/>
      <c r="AC33" s="31"/>
    </row>
    <row r="34" spans="1:29" x14ac:dyDescent="0.3">
      <c r="A34" s="52" t="s">
        <v>44</v>
      </c>
      <c r="B34" s="2"/>
      <c r="C34" s="24">
        <v>2821</v>
      </c>
      <c r="D34" s="25"/>
      <c r="E34" s="33">
        <v>25</v>
      </c>
      <c r="F34" s="27"/>
      <c r="J34" s="95"/>
      <c r="L34" s="24"/>
      <c r="M34" s="28"/>
      <c r="Q34" s="41"/>
      <c r="R34" s="31"/>
      <c r="W34" s="19"/>
      <c r="AA34" s="33"/>
      <c r="AC34" s="31"/>
    </row>
    <row r="35" spans="1:29" ht="15.75" customHeight="1" x14ac:dyDescent="0.3">
      <c r="A35" s="55" t="s">
        <v>22</v>
      </c>
      <c r="B35" s="56"/>
      <c r="C35" s="57">
        <f>C32+C34</f>
        <v>3556</v>
      </c>
      <c r="D35" s="58"/>
      <c r="E35" s="59">
        <f>E32+E34</f>
        <v>625</v>
      </c>
      <c r="F35" s="27"/>
      <c r="G35" s="108"/>
      <c r="H35" s="92"/>
      <c r="J35" s="95"/>
      <c r="L35" s="19"/>
      <c r="M35" s="28"/>
      <c r="Q35" s="41"/>
      <c r="R35" s="31"/>
      <c r="W35" s="19"/>
      <c r="AA35" s="27"/>
      <c r="AC35" s="31"/>
    </row>
    <row r="36" spans="1:29" ht="18.649999999999999" customHeight="1" x14ac:dyDescent="0.3">
      <c r="A36" s="54" t="s">
        <v>45</v>
      </c>
      <c r="B36" s="50"/>
      <c r="C36" s="43"/>
      <c r="D36" s="25"/>
      <c r="E36" s="27"/>
      <c r="F36" s="27"/>
      <c r="M36" s="28"/>
      <c r="P36" s="61"/>
      <c r="Q36" s="41"/>
      <c r="R36" s="31"/>
      <c r="AA36" s="27"/>
    </row>
    <row r="37" spans="1:29" x14ac:dyDescent="0.3">
      <c r="A37" s="23" t="s">
        <v>25</v>
      </c>
      <c r="B37" s="50"/>
      <c r="C37" s="19">
        <f>C39-C38</f>
        <v>3499</v>
      </c>
      <c r="D37" s="25"/>
      <c r="E37" s="33">
        <f>E39-E38</f>
        <v>547</v>
      </c>
      <c r="F37" s="27"/>
      <c r="G37" s="108"/>
      <c r="H37" s="92"/>
      <c r="M37" s="36"/>
      <c r="P37" s="61"/>
      <c r="Q37" s="30"/>
      <c r="R37" s="31"/>
      <c r="AA37" s="33"/>
    </row>
    <row r="38" spans="1:29" x14ac:dyDescent="0.3">
      <c r="A38" s="1" t="s">
        <v>26</v>
      </c>
      <c r="B38" s="50"/>
      <c r="C38" s="103">
        <v>57</v>
      </c>
      <c r="D38" s="25"/>
      <c r="E38" s="27">
        <v>78</v>
      </c>
      <c r="F38" s="27"/>
      <c r="H38" s="92"/>
      <c r="M38" s="36"/>
      <c r="P38" s="61"/>
      <c r="Q38" s="30"/>
      <c r="R38" s="31"/>
      <c r="AA38" s="33"/>
    </row>
    <row r="39" spans="1:29" x14ac:dyDescent="0.3">
      <c r="A39" s="55"/>
      <c r="B39" s="56"/>
      <c r="C39" s="57">
        <f>C35</f>
        <v>3556</v>
      </c>
      <c r="D39" s="58"/>
      <c r="E39" s="59">
        <f>E35</f>
        <v>625</v>
      </c>
      <c r="F39" s="27"/>
      <c r="G39" s="108"/>
      <c r="H39" s="92"/>
      <c r="M39" s="28"/>
      <c r="Q39" s="30"/>
      <c r="R39" s="31"/>
      <c r="AA39" s="27"/>
    </row>
    <row r="40" spans="1:29" ht="15.75" customHeight="1" x14ac:dyDescent="0.3">
      <c r="A40" s="3" t="s">
        <v>27</v>
      </c>
      <c r="B40" s="50"/>
      <c r="C40" s="43"/>
      <c r="D40" s="25"/>
      <c r="E40" s="27"/>
      <c r="F40" s="27"/>
      <c r="M40" s="28"/>
      <c r="Q40" s="41"/>
      <c r="R40" s="31"/>
    </row>
    <row r="41" spans="1:29" x14ac:dyDescent="0.3">
      <c r="A41" s="1" t="s">
        <v>28</v>
      </c>
      <c r="B41" s="50"/>
      <c r="C41" s="43"/>
      <c r="D41" s="25"/>
      <c r="E41" s="27"/>
      <c r="F41" s="27"/>
      <c r="M41" s="28"/>
      <c r="Q41" s="41"/>
      <c r="R41" s="31"/>
    </row>
    <row r="42" spans="1:29" x14ac:dyDescent="0.3">
      <c r="A42" s="66" t="s">
        <v>29</v>
      </c>
      <c r="B42" s="2"/>
      <c r="C42" s="67">
        <v>47.1</v>
      </c>
      <c r="D42" s="25"/>
      <c r="E42" s="68">
        <v>36.200000000000003</v>
      </c>
      <c r="F42" s="27"/>
      <c r="G42" s="109"/>
      <c r="I42" s="109"/>
      <c r="M42" s="28"/>
      <c r="Q42" s="69"/>
      <c r="R42" s="31"/>
    </row>
    <row r="43" spans="1:29" ht="12.75" customHeight="1" x14ac:dyDescent="0.3">
      <c r="A43" s="66" t="s">
        <v>30</v>
      </c>
      <c r="B43" s="2"/>
      <c r="C43" s="67">
        <v>46.7</v>
      </c>
      <c r="D43" s="25"/>
      <c r="E43" s="70">
        <v>35.9</v>
      </c>
      <c r="F43" s="27"/>
      <c r="G43" s="110"/>
      <c r="H43" s="111"/>
      <c r="I43" s="110"/>
      <c r="M43" s="28"/>
      <c r="Q43" s="69"/>
      <c r="R43" s="31"/>
    </row>
    <row r="44" spans="1:29" x14ac:dyDescent="0.3">
      <c r="A44" s="1" t="s">
        <v>31</v>
      </c>
      <c r="B44" s="50"/>
      <c r="C44" s="67"/>
      <c r="D44" s="25"/>
      <c r="E44" s="27"/>
      <c r="F44" s="27"/>
      <c r="M44" s="28"/>
      <c r="Q44" s="69"/>
      <c r="R44" s="31"/>
    </row>
    <row r="45" spans="1:29" x14ac:dyDescent="0.3">
      <c r="A45" s="66" t="s">
        <v>29</v>
      </c>
      <c r="B45" s="2"/>
      <c r="C45" s="67">
        <v>242.8</v>
      </c>
      <c r="D45" s="25"/>
      <c r="E45" s="68">
        <v>37.9</v>
      </c>
      <c r="F45" s="27"/>
      <c r="G45" s="110"/>
      <c r="I45" s="110"/>
      <c r="M45" s="28"/>
      <c r="Q45" s="69"/>
      <c r="R45" s="31"/>
    </row>
    <row r="46" spans="1:29" x14ac:dyDescent="0.3">
      <c r="A46" s="71" t="s">
        <v>30</v>
      </c>
      <c r="B46" s="72"/>
      <c r="C46" s="73">
        <v>241</v>
      </c>
      <c r="D46" s="46"/>
      <c r="E46" s="74">
        <v>37.700000000000003</v>
      </c>
      <c r="F46" s="27"/>
      <c r="G46" s="108"/>
      <c r="M46" s="28"/>
      <c r="Q46" s="69"/>
      <c r="R46" s="31"/>
    </row>
    <row r="47" spans="1:29" ht="19.25" customHeight="1" x14ac:dyDescent="0.3">
      <c r="A47" s="112" t="s">
        <v>46</v>
      </c>
      <c r="B47" s="2"/>
      <c r="C47" s="104"/>
      <c r="D47" s="27"/>
      <c r="E47" s="68"/>
      <c r="F47" s="27"/>
      <c r="M47" s="28"/>
      <c r="Q47" s="69"/>
      <c r="R47" s="31"/>
    </row>
    <row r="48" spans="1:29" ht="17.399999999999999" customHeight="1" x14ac:dyDescent="0.3">
      <c r="A48" s="1"/>
      <c r="B48" s="2"/>
      <c r="C48" s="3"/>
      <c r="D48" s="1"/>
      <c r="E48" s="1"/>
      <c r="F48" s="1"/>
    </row>
    <row r="49" spans="1:7" ht="12.65" customHeight="1" x14ac:dyDescent="0.3">
      <c r="A49" s="76"/>
      <c r="B49" s="2"/>
      <c r="C49" s="3"/>
      <c r="D49" s="1"/>
      <c r="E49" s="1"/>
      <c r="F49" s="1"/>
    </row>
    <row r="50" spans="1:7" ht="12.65" customHeight="1" x14ac:dyDescent="0.3">
      <c r="A50" s="3"/>
      <c r="B50" s="2"/>
      <c r="C50" s="3"/>
      <c r="D50" s="1"/>
      <c r="E50" s="1"/>
      <c r="F50" s="1"/>
    </row>
    <row r="51" spans="1:7" ht="23" x14ac:dyDescent="0.3">
      <c r="A51" s="116" t="s">
        <v>51</v>
      </c>
      <c r="B51" s="115"/>
      <c r="C51" s="115"/>
      <c r="D51" s="115"/>
      <c r="E51" s="115"/>
      <c r="F51" s="114"/>
    </row>
    <row r="52" spans="1:7" x14ac:dyDescent="0.3">
      <c r="A52" s="117" t="s">
        <v>40</v>
      </c>
      <c r="B52" s="2"/>
      <c r="C52" s="2"/>
      <c r="D52" s="1"/>
      <c r="E52" s="1"/>
      <c r="F52" s="1"/>
    </row>
    <row r="53" spans="1:7" x14ac:dyDescent="0.3">
      <c r="A53" s="1"/>
      <c r="B53" s="2"/>
      <c r="C53" s="2"/>
      <c r="D53" s="1"/>
      <c r="E53" s="1"/>
      <c r="F53" s="1"/>
    </row>
    <row r="54" spans="1:7" x14ac:dyDescent="0.3">
      <c r="A54" s="1"/>
      <c r="B54" s="6"/>
      <c r="D54" s="8"/>
      <c r="E54" s="9"/>
      <c r="F54" s="10"/>
    </row>
    <row r="55" spans="1:7" x14ac:dyDescent="0.3">
      <c r="A55" s="1"/>
      <c r="B55" s="2"/>
      <c r="C55" s="7">
        <v>2024</v>
      </c>
      <c r="D55" s="13"/>
      <c r="E55" s="8">
        <v>2023</v>
      </c>
      <c r="F55" s="14"/>
    </row>
    <row r="56" spans="1:7" ht="13.5" thickBot="1" x14ac:dyDescent="0.35">
      <c r="A56" s="16"/>
      <c r="B56" s="98"/>
      <c r="C56" s="106" t="s">
        <v>0</v>
      </c>
      <c r="D56" s="99"/>
      <c r="E56" s="100" t="s">
        <v>0</v>
      </c>
      <c r="F56" s="17"/>
    </row>
    <row r="57" spans="1:7" x14ac:dyDescent="0.3">
      <c r="A57" s="53" t="s">
        <v>22</v>
      </c>
      <c r="B57" s="50"/>
      <c r="C57" s="19">
        <f>C35</f>
        <v>3556</v>
      </c>
      <c r="D57" s="27"/>
      <c r="E57" s="27">
        <f>E35</f>
        <v>625</v>
      </c>
      <c r="F57" s="27"/>
      <c r="G57" s="108"/>
    </row>
    <row r="58" spans="1:7" x14ac:dyDescent="0.3">
      <c r="A58" s="54" t="s">
        <v>32</v>
      </c>
      <c r="B58" s="60"/>
      <c r="C58" s="19"/>
      <c r="D58" s="27"/>
      <c r="E58" s="27"/>
      <c r="F58" s="27"/>
    </row>
    <row r="59" spans="1:7" x14ac:dyDescent="0.3">
      <c r="A59" s="49" t="s">
        <v>23</v>
      </c>
      <c r="B59" s="60"/>
      <c r="C59" s="19"/>
      <c r="D59" s="27"/>
      <c r="E59" s="27"/>
      <c r="F59" s="27"/>
    </row>
    <row r="60" spans="1:7" ht="25.5" x14ac:dyDescent="0.3">
      <c r="A60" s="77" t="s">
        <v>37</v>
      </c>
      <c r="B60" s="60"/>
      <c r="C60" s="24">
        <v>-170</v>
      </c>
      <c r="D60" s="27"/>
      <c r="E60" s="33">
        <v>137</v>
      </c>
      <c r="F60" s="27"/>
    </row>
    <row r="61" spans="1:7" x14ac:dyDescent="0.3">
      <c r="A61" s="77" t="s">
        <v>38</v>
      </c>
      <c r="B61" s="2"/>
      <c r="C61" s="19">
        <v>395</v>
      </c>
      <c r="D61" s="27"/>
      <c r="E61" s="33">
        <v>1083</v>
      </c>
      <c r="F61" s="27"/>
    </row>
    <row r="62" spans="1:7" ht="25.5" x14ac:dyDescent="0.3">
      <c r="A62" s="77" t="s">
        <v>47</v>
      </c>
      <c r="B62" s="2"/>
      <c r="C62" s="24">
        <v>-3234</v>
      </c>
      <c r="D62" s="27"/>
      <c r="E62" s="33">
        <v>0</v>
      </c>
      <c r="F62" s="27"/>
    </row>
    <row r="63" spans="1:7" x14ac:dyDescent="0.3">
      <c r="A63" s="49" t="s">
        <v>33</v>
      </c>
      <c r="B63" s="60"/>
      <c r="C63" s="19"/>
      <c r="D63" s="27"/>
      <c r="E63" s="42"/>
      <c r="F63" s="27"/>
    </row>
    <row r="64" spans="1:7" ht="28.75" customHeight="1" x14ac:dyDescent="0.3">
      <c r="A64" s="105" t="s">
        <v>34</v>
      </c>
      <c r="B64" s="78"/>
      <c r="C64" s="79">
        <v>6</v>
      </c>
      <c r="D64" s="80"/>
      <c r="E64" s="47">
        <v>-33</v>
      </c>
      <c r="F64" s="27"/>
    </row>
    <row r="65" spans="1:7" ht="13.5" thickBot="1" x14ac:dyDescent="0.35">
      <c r="A65" s="82" t="s">
        <v>24</v>
      </c>
      <c r="B65" s="64"/>
      <c r="C65" s="83">
        <f>C57+C60+C61+C64+C62</f>
        <v>553</v>
      </c>
      <c r="D65" s="65"/>
      <c r="E65" s="65">
        <f>E57+E60+E61+E64</f>
        <v>1812</v>
      </c>
      <c r="F65" s="27"/>
      <c r="G65" s="108"/>
    </row>
    <row r="66" spans="1:7" x14ac:dyDescent="0.3">
      <c r="A66" s="54" t="s">
        <v>52</v>
      </c>
      <c r="B66" s="50"/>
      <c r="C66" s="19"/>
      <c r="D66" s="27"/>
      <c r="E66" s="27"/>
      <c r="F66" s="27"/>
    </row>
    <row r="67" spans="1:7" x14ac:dyDescent="0.3">
      <c r="A67" s="23" t="s">
        <v>25</v>
      </c>
      <c r="B67" s="50"/>
      <c r="C67" s="81">
        <f>C69-C68</f>
        <v>495</v>
      </c>
      <c r="D67" s="27"/>
      <c r="E67" s="42">
        <f>E69-E68</f>
        <v>1729</v>
      </c>
      <c r="F67" s="27"/>
      <c r="G67" s="108"/>
    </row>
    <row r="68" spans="1:7" x14ac:dyDescent="0.3">
      <c r="A68" s="84" t="s">
        <v>26</v>
      </c>
      <c r="B68" s="85"/>
      <c r="C68" s="79">
        <v>58</v>
      </c>
      <c r="D68" s="80"/>
      <c r="E68" s="80">
        <v>83</v>
      </c>
      <c r="F68" s="27"/>
    </row>
    <row r="69" spans="1:7" ht="13.5" thickBot="1" x14ac:dyDescent="0.35">
      <c r="A69" s="63"/>
      <c r="B69" s="64"/>
      <c r="C69" s="83">
        <f>C65</f>
        <v>553</v>
      </c>
      <c r="D69" s="65"/>
      <c r="E69" s="65">
        <f>E65</f>
        <v>1812</v>
      </c>
      <c r="F69" s="27"/>
      <c r="G69" s="108"/>
    </row>
    <row r="70" spans="1:7" ht="26" x14ac:dyDescent="0.3">
      <c r="A70" s="86" t="s">
        <v>53</v>
      </c>
      <c r="B70" s="50"/>
      <c r="C70" s="19"/>
      <c r="D70" s="27"/>
      <c r="E70" s="27"/>
      <c r="F70" s="27"/>
    </row>
    <row r="71" spans="1:7" x14ac:dyDescent="0.3">
      <c r="A71" s="23" t="s">
        <v>1</v>
      </c>
      <c r="B71" s="50"/>
      <c r="C71" s="81">
        <f>C32-C68+C64+C60</f>
        <v>513</v>
      </c>
      <c r="D71" s="27"/>
      <c r="E71" s="33">
        <f>E32-E68+E64+E60</f>
        <v>621</v>
      </c>
      <c r="F71" s="27"/>
      <c r="G71" s="108"/>
    </row>
    <row r="72" spans="1:7" x14ac:dyDescent="0.3">
      <c r="A72" s="23" t="s">
        <v>36</v>
      </c>
      <c r="B72" s="50"/>
      <c r="C72" s="81">
        <f>C34+C61+C62</f>
        <v>-18</v>
      </c>
      <c r="D72" s="27"/>
      <c r="E72" s="80">
        <f>E34+E61+E62</f>
        <v>1108</v>
      </c>
      <c r="F72" s="27"/>
    </row>
    <row r="73" spans="1:7" ht="13.5" thickBot="1" x14ac:dyDescent="0.35">
      <c r="A73" s="87"/>
      <c r="B73" s="88"/>
      <c r="C73" s="89">
        <f>C67</f>
        <v>495</v>
      </c>
      <c r="D73" s="90"/>
      <c r="E73" s="90">
        <f>E67</f>
        <v>1729</v>
      </c>
      <c r="F73" s="27"/>
      <c r="G73" s="108"/>
    </row>
    <row r="74" spans="1:7" x14ac:dyDescent="0.3">
      <c r="A74" s="1"/>
      <c r="B74" s="50"/>
      <c r="C74" s="62"/>
      <c r="D74" s="27"/>
      <c r="E74" s="27"/>
      <c r="F74" s="27"/>
    </row>
    <row r="75" spans="1:7" x14ac:dyDescent="0.3">
      <c r="A75" s="107" t="s">
        <v>48</v>
      </c>
      <c r="B75" s="2"/>
      <c r="C75" s="3"/>
      <c r="D75" s="1"/>
      <c r="E75" s="1"/>
      <c r="F75" s="1"/>
    </row>
    <row r="76" spans="1:7" x14ac:dyDescent="0.3">
      <c r="A76" s="1"/>
      <c r="B76" s="2"/>
      <c r="C76" s="3"/>
      <c r="D76" s="1"/>
      <c r="E76" s="1"/>
      <c r="F76" s="1"/>
    </row>
    <row r="77" spans="1:7" x14ac:dyDescent="0.3">
      <c r="A77" s="1"/>
      <c r="B77" s="2"/>
      <c r="C77" s="3"/>
      <c r="D77" s="1"/>
      <c r="E77" s="1"/>
      <c r="F77" s="1"/>
    </row>
    <row r="78" spans="1:7" x14ac:dyDescent="0.3">
      <c r="A78" s="1"/>
      <c r="B78" s="2"/>
      <c r="C78" s="3"/>
      <c r="D78" s="1"/>
      <c r="E78" s="1"/>
      <c r="F78" s="1"/>
    </row>
  </sheetData>
  <mergeCells count="1">
    <mergeCell ref="A2:E2"/>
  </mergeCells>
  <pageMargins left="0.31496062992125984" right="0.23622047244094491" top="0.70866141732283472" bottom="0.70866141732283472" header="0.51181102362204722" footer="0.51181102362204722"/>
  <pageSetup paperSize="9" firstPageNumber="7" fitToHeight="0" orientation="portrait" r:id="rId1"/>
  <headerFooter alignWithMargins="0">
    <oddFooter>&amp;C&amp;P</oddFooter>
  </headerFooter>
  <rowBreaks count="1" manualBreakCount="1">
    <brk id="4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</vt:lpstr>
      <vt:lpstr>IS!Print_Area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Leonie Jacobs</cp:lastModifiedBy>
  <cp:lastPrinted>2024-05-21T11:59:57Z</cp:lastPrinted>
  <dcterms:created xsi:type="dcterms:W3CDTF">2023-10-30T08:27:17Z</dcterms:created>
  <dcterms:modified xsi:type="dcterms:W3CDTF">2024-05-21T12:15:59Z</dcterms:modified>
</cp:coreProperties>
</file>